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650" yWindow="720" windowWidth="10035" windowHeight="12045" firstSheet="4" activeTab="5"/>
  </bookViews>
  <sheets>
    <sheet name="Table 1" sheetId="1" r:id="rId1"/>
    <sheet name="Table 2" sheetId="2" r:id="rId2"/>
    <sheet name="Table 3" sheetId="4" r:id="rId3"/>
    <sheet name="Table 4" sheetId="5" r:id="rId4"/>
    <sheet name="Table 5" sheetId="6" r:id="rId5"/>
    <sheet name="Version 2 Update Information" sheetId="8" r:id="rId6"/>
    <sheet name="Version 1 Update Information" sheetId="7" r:id="rId7"/>
  </sheets>
  <calcPr calcId="125725"/>
</workbook>
</file>

<file path=xl/calcChain.xml><?xml version="1.0" encoding="utf-8"?>
<calcChain xmlns="http://schemas.openxmlformats.org/spreadsheetml/2006/main">
  <c r="I17" i="6"/>
  <c r="I16"/>
  <c r="H7"/>
  <c r="F7"/>
  <c r="G16" l="1"/>
  <c r="G17"/>
  <c r="G5"/>
  <c r="E7"/>
  <c r="I12" l="1"/>
  <c r="G12"/>
  <c r="D12"/>
  <c r="D16"/>
  <c r="D17"/>
  <c r="D3" l="1"/>
  <c r="H14" i="5"/>
  <c r="F8"/>
  <c r="D8"/>
  <c r="H8" s="1"/>
  <c r="G4" i="6"/>
  <c r="D4" l="1"/>
  <c r="D5" l="1"/>
  <c r="I9" l="1"/>
  <c r="I13"/>
  <c r="I5"/>
  <c r="I8"/>
  <c r="I3"/>
  <c r="D14"/>
  <c r="H13" i="5" l="1"/>
  <c r="H12"/>
  <c r="H11"/>
  <c r="H9"/>
  <c r="H4"/>
  <c r="C7" i="6"/>
  <c r="I14" l="1"/>
  <c r="I10"/>
  <c r="I4"/>
  <c r="I6"/>
  <c r="I11"/>
  <c r="I7"/>
  <c r="D9" l="1"/>
  <c r="G14"/>
  <c r="G6"/>
  <c r="G13"/>
  <c r="G9"/>
  <c r="G7" l="1"/>
  <c r="C6"/>
  <c r="D6" s="1"/>
  <c r="D7"/>
  <c r="D10"/>
  <c r="D13"/>
  <c r="D11"/>
  <c r="G11"/>
  <c r="G10"/>
  <c r="D8"/>
  <c r="G8"/>
  <c r="G3"/>
  <c r="H19" i="5"/>
  <c r="H18"/>
  <c r="H17"/>
  <c r="H16"/>
  <c r="H15"/>
  <c r="H7"/>
  <c r="H6"/>
  <c r="H5"/>
</calcChain>
</file>

<file path=xl/sharedStrings.xml><?xml version="1.0" encoding="utf-8"?>
<sst xmlns="http://schemas.openxmlformats.org/spreadsheetml/2006/main" count="1723" uniqueCount="941">
  <si>
    <t>Carbon Monoxide (CO)</t>
  </si>
  <si>
    <t>Nitrous Acid (HONO)</t>
  </si>
  <si>
    <t>Formaldehyde (HCHO)</t>
  </si>
  <si>
    <t>Hydrogen Cyanide (HCN)</t>
  </si>
  <si>
    <t>Formic Acid (HCOOH)</t>
  </si>
  <si>
    <t>Total Particulate Carbon</t>
  </si>
  <si>
    <t>Other substituted furans</t>
  </si>
  <si>
    <t>Furaldehydes</t>
  </si>
  <si>
    <t>Carbonyl Sulfide (OCS)</t>
  </si>
  <si>
    <t>Cl</t>
  </si>
  <si>
    <t>Na</t>
  </si>
  <si>
    <t>Ca</t>
  </si>
  <si>
    <t>Mg</t>
  </si>
  <si>
    <t>K</t>
  </si>
  <si>
    <t xml:space="preserve">Tropical Forest </t>
  </si>
  <si>
    <t>Savanna</t>
  </si>
  <si>
    <t>Crop Residue</t>
  </si>
  <si>
    <t>Pasture Maintenance</t>
  </si>
  <si>
    <r>
      <t>Carbon Dioxide (CO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)</t>
    </r>
  </si>
  <si>
    <r>
      <t>Methane (CH</t>
    </r>
    <r>
      <rPr>
        <vertAlign val="subscript"/>
        <sz val="8.5"/>
        <rFont val="Times New Roman"/>
        <family val="1"/>
      </rPr>
      <t>4</t>
    </r>
    <r>
      <rPr>
        <sz val="8.5"/>
        <rFont val="Times New Roman"/>
        <family val="1"/>
      </rPr>
      <t>)</t>
    </r>
  </si>
  <si>
    <r>
      <t>Acetylene (C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)</t>
    </r>
  </si>
  <si>
    <r>
      <t>Ethylene (C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4</t>
    </r>
    <r>
      <rPr>
        <sz val="8.5"/>
        <rFont val="Times New Roman"/>
        <family val="1"/>
      </rPr>
      <t>)</t>
    </r>
  </si>
  <si>
    <r>
      <t>Ethane (C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6</t>
    </r>
    <r>
      <rPr>
        <sz val="8.5"/>
        <rFont val="Times New Roman"/>
        <family val="1"/>
      </rPr>
      <t>)</t>
    </r>
  </si>
  <si>
    <r>
      <t>Propylene (C</t>
    </r>
    <r>
      <rPr>
        <vertAlign val="subscript"/>
        <sz val="8.5"/>
        <rFont val="Times New Roman"/>
        <family val="1"/>
      </rPr>
      <t>3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6</t>
    </r>
    <r>
      <rPr>
        <sz val="8.5"/>
        <rFont val="Times New Roman"/>
        <family val="1"/>
      </rPr>
      <t>)</t>
    </r>
  </si>
  <si>
    <r>
      <t>Propane (C</t>
    </r>
    <r>
      <rPr>
        <vertAlign val="subscript"/>
        <sz val="8.5"/>
        <rFont val="Times New Roman"/>
        <family val="1"/>
      </rPr>
      <t>3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8</t>
    </r>
    <r>
      <rPr>
        <sz val="8.5"/>
        <rFont val="Times New Roman"/>
        <family val="1"/>
      </rPr>
      <t>)</t>
    </r>
  </si>
  <si>
    <r>
      <t>Isoprene (C</t>
    </r>
    <r>
      <rPr>
        <vertAlign val="subscript"/>
        <sz val="8.5"/>
        <rFont val="Times New Roman"/>
        <family val="1"/>
      </rPr>
      <t>5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8</t>
    </r>
    <r>
      <rPr>
        <sz val="8.5"/>
        <rFont val="Times New Roman"/>
        <family val="1"/>
      </rPr>
      <t>)</t>
    </r>
  </si>
  <si>
    <r>
      <t>Benzene (C</t>
    </r>
    <r>
      <rPr>
        <vertAlign val="subscript"/>
        <sz val="8.5"/>
        <rFont val="Times New Roman"/>
        <family val="1"/>
      </rPr>
      <t>6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6</t>
    </r>
    <r>
      <rPr>
        <sz val="8.5"/>
        <rFont val="Times New Roman"/>
        <family val="1"/>
      </rPr>
      <t>)</t>
    </r>
  </si>
  <si>
    <r>
      <t>Toluene (C</t>
    </r>
    <r>
      <rPr>
        <vertAlign val="subscript"/>
        <sz val="8.5"/>
        <rFont val="Times New Roman"/>
        <family val="1"/>
      </rPr>
      <t>6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5</t>
    </r>
    <r>
      <rPr>
        <sz val="8.5"/>
        <rFont val="Times New Roman"/>
        <family val="1"/>
      </rPr>
      <t>CH</t>
    </r>
    <r>
      <rPr>
        <vertAlign val="subscript"/>
        <sz val="8.5"/>
        <rFont val="Times New Roman"/>
        <family val="1"/>
      </rPr>
      <t>3</t>
    </r>
    <r>
      <rPr>
        <sz val="8.5"/>
        <rFont val="Times New Roman"/>
        <family val="1"/>
      </rPr>
      <t>)</t>
    </r>
  </si>
  <si>
    <r>
      <t>Methanol (CH</t>
    </r>
    <r>
      <rPr>
        <vertAlign val="subscript"/>
        <sz val="8.5"/>
        <rFont val="Times New Roman"/>
        <family val="1"/>
      </rPr>
      <t>3</t>
    </r>
    <r>
      <rPr>
        <sz val="8.5"/>
        <rFont val="Times New Roman"/>
        <family val="1"/>
      </rPr>
      <t>OH)</t>
    </r>
  </si>
  <si>
    <r>
      <t>Phenol (C</t>
    </r>
    <r>
      <rPr>
        <vertAlign val="subscript"/>
        <sz val="8.5"/>
        <rFont val="Times New Roman"/>
        <family val="1"/>
      </rPr>
      <t>6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5</t>
    </r>
    <r>
      <rPr>
        <sz val="8.5"/>
        <rFont val="Times New Roman"/>
        <family val="1"/>
      </rPr>
      <t>OH)</t>
    </r>
  </si>
  <si>
    <r>
      <t>Glycolaldehyde (C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4</t>
    </r>
    <r>
      <rPr>
        <sz val="8.5"/>
        <rFont val="Times New Roman"/>
        <family val="1"/>
      </rPr>
      <t>O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)</t>
    </r>
  </si>
  <si>
    <r>
      <t>Acetaldehyde (CH</t>
    </r>
    <r>
      <rPr>
        <vertAlign val="subscript"/>
        <sz val="8.5"/>
        <rFont val="Times New Roman"/>
        <family val="1"/>
      </rPr>
      <t>3</t>
    </r>
    <r>
      <rPr>
        <sz val="8.5"/>
        <rFont val="Times New Roman"/>
        <family val="1"/>
      </rPr>
      <t>CHO)</t>
    </r>
  </si>
  <si>
    <r>
      <t>Acetone (C</t>
    </r>
    <r>
      <rPr>
        <vertAlign val="subscript"/>
        <sz val="8.5"/>
        <rFont val="Times New Roman"/>
        <family val="1"/>
      </rPr>
      <t>3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6</t>
    </r>
    <r>
      <rPr>
        <sz val="8.5"/>
        <rFont val="Times New Roman"/>
        <family val="1"/>
      </rPr>
      <t>O)</t>
    </r>
  </si>
  <si>
    <r>
      <t>Methyl Vinyl Ether (C</t>
    </r>
    <r>
      <rPr>
        <vertAlign val="subscript"/>
        <sz val="8.5"/>
        <rFont val="Times New Roman"/>
        <family val="1"/>
      </rPr>
      <t>3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6</t>
    </r>
    <r>
      <rPr>
        <sz val="8.5"/>
        <rFont val="Times New Roman"/>
        <family val="1"/>
      </rPr>
      <t>O)</t>
    </r>
  </si>
  <si>
    <r>
      <t>Methyl Ethyl Ketone (C</t>
    </r>
    <r>
      <rPr>
        <vertAlign val="subscript"/>
        <sz val="8.5"/>
        <rFont val="Times New Roman"/>
        <family val="1"/>
      </rPr>
      <t>4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8</t>
    </r>
    <r>
      <rPr>
        <sz val="8.5"/>
        <rFont val="Times New Roman"/>
        <family val="1"/>
      </rPr>
      <t>O)</t>
    </r>
  </si>
  <si>
    <r>
      <t>Furan (C</t>
    </r>
    <r>
      <rPr>
        <vertAlign val="subscript"/>
        <sz val="8.5"/>
        <rFont val="Times New Roman"/>
        <family val="1"/>
      </rPr>
      <t>4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4</t>
    </r>
    <r>
      <rPr>
        <sz val="8.5"/>
        <rFont val="Times New Roman"/>
        <family val="1"/>
      </rPr>
      <t>O)</t>
    </r>
  </si>
  <si>
    <r>
      <t>Acetol (C</t>
    </r>
    <r>
      <rPr>
        <vertAlign val="subscript"/>
        <sz val="8.5"/>
        <rFont val="Times New Roman"/>
        <family val="1"/>
      </rPr>
      <t>3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6</t>
    </r>
    <r>
      <rPr>
        <sz val="8.5"/>
        <rFont val="Times New Roman"/>
        <family val="1"/>
      </rPr>
      <t>O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)</t>
    </r>
  </si>
  <si>
    <r>
      <t>Acetonitrile (CH</t>
    </r>
    <r>
      <rPr>
        <vertAlign val="subscript"/>
        <sz val="8.5"/>
        <rFont val="Times New Roman"/>
        <family val="1"/>
      </rPr>
      <t>3</t>
    </r>
    <r>
      <rPr>
        <sz val="8.5"/>
        <rFont val="Times New Roman"/>
        <family val="1"/>
      </rPr>
      <t>CN)</t>
    </r>
  </si>
  <si>
    <r>
      <t>Acetic Acid (CH</t>
    </r>
    <r>
      <rPr>
        <vertAlign val="subscript"/>
        <sz val="8.5"/>
        <rFont val="Times New Roman"/>
        <family val="1"/>
      </rPr>
      <t>3</t>
    </r>
    <r>
      <rPr>
        <sz val="8.5"/>
        <rFont val="Times New Roman"/>
        <family val="1"/>
      </rPr>
      <t>COOH)</t>
    </r>
  </si>
  <si>
    <r>
      <t>Hydrogen (H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)</t>
    </r>
  </si>
  <si>
    <r>
      <t>Nitrogen Oxides (NO</t>
    </r>
    <r>
      <rPr>
        <i/>
        <vertAlign val="subscript"/>
        <sz val="8.5"/>
        <rFont val="Times New Roman"/>
        <family val="1"/>
      </rPr>
      <t>x</t>
    </r>
    <r>
      <rPr>
        <sz val="8.5"/>
        <rFont val="Times New Roman"/>
        <family val="1"/>
      </rPr>
      <t xml:space="preserve"> as NO)</t>
    </r>
  </si>
  <si>
    <r>
      <t>Ammonia (NH</t>
    </r>
    <r>
      <rPr>
        <vertAlign val="subscript"/>
        <sz val="8.5"/>
        <rFont val="Times New Roman"/>
        <family val="1"/>
      </rPr>
      <t>3</t>
    </r>
    <r>
      <rPr>
        <sz val="8.5"/>
        <rFont val="Times New Roman"/>
        <family val="1"/>
      </rPr>
      <t>)</t>
    </r>
  </si>
  <si>
    <r>
      <t>Sulfur Dioxide (SO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)</t>
    </r>
  </si>
  <si>
    <t>NMOC (identified)</t>
  </si>
  <si>
    <t>Compound</t>
  </si>
  <si>
    <t>Boreal Forest</t>
  </si>
  <si>
    <t>Temperate Forest</t>
  </si>
  <si>
    <t>Peatland</t>
  </si>
  <si>
    <t>Chaparral</t>
  </si>
  <si>
    <t>Open Cooking</t>
  </si>
  <si>
    <t>Dung Burning</t>
  </si>
  <si>
    <t>Garbage Burning</t>
  </si>
  <si>
    <r>
      <t>Butane (C</t>
    </r>
    <r>
      <rPr>
        <vertAlign val="subscript"/>
        <sz val="8.5"/>
        <rFont val="Times New Roman"/>
        <family val="1"/>
      </rPr>
      <t>4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10</t>
    </r>
    <r>
      <rPr>
        <sz val="8.5"/>
        <rFont val="Times New Roman"/>
        <family val="1"/>
      </rPr>
      <t>)</t>
    </r>
  </si>
  <si>
    <t>Hydrogen Chloride (HCl)</t>
  </si>
  <si>
    <r>
      <t>Nitrous Oxide (N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O)</t>
    </r>
  </si>
  <si>
    <r>
      <t>TNMHC as CH</t>
    </r>
    <r>
      <rPr>
        <vertAlign val="subscript"/>
        <sz val="8.5"/>
        <rFont val="Times New Roman"/>
        <family val="1"/>
      </rPr>
      <t>4</t>
    </r>
  </si>
  <si>
    <t xml:space="preserve">TNMHC as gC </t>
  </si>
  <si>
    <t>Total Particulate C</t>
  </si>
  <si>
    <t xml:space="preserve">Fuel Type </t>
  </si>
  <si>
    <t>Reference</t>
  </si>
  <si>
    <t xml:space="preserve">Location </t>
  </si>
  <si>
    <t>Vegetation specifics</t>
  </si>
  <si>
    <t>Biomass Loading (Mg/ha)</t>
  </si>
  <si>
    <t>Combustion Factor (%)</t>
  </si>
  <si>
    <t>Biomass Consumption (Mg/ha)</t>
  </si>
  <si>
    <t xml:space="preserve">Tropical Dry Forest </t>
  </si>
  <si>
    <t xml:space="preserve">Kauffman et al. (2003) </t>
  </si>
  <si>
    <t xml:space="preserve">Mexico </t>
  </si>
  <si>
    <t>Deforestation</t>
  </si>
  <si>
    <t>118.2-134.9</t>
  </si>
  <si>
    <t>62.4-80.2</t>
  </si>
  <si>
    <t>73.7-108.1</t>
  </si>
  <si>
    <t xml:space="preserve">Kauffman et al. (1993) </t>
  </si>
  <si>
    <t xml:space="preserve">Brazil </t>
  </si>
  <si>
    <t>Jaramillo et al. (2003)</t>
  </si>
  <si>
    <t>Shea et al. (1996)</t>
  </si>
  <si>
    <t>Zambia</t>
  </si>
  <si>
    <t xml:space="preserve">Understory </t>
  </si>
  <si>
    <t>88-74</t>
  </si>
  <si>
    <t>4.5-4.3</t>
  </si>
  <si>
    <t>Ward et al. (1992)</t>
  </si>
  <si>
    <t>Brazil</t>
  </si>
  <si>
    <t>Evergreen Tropical Forest</t>
  </si>
  <si>
    <t>Fearnside et al. (1993)</t>
  </si>
  <si>
    <t>Carvalho et al. (1998)</t>
  </si>
  <si>
    <t>Carvalho et al. (2001)</t>
  </si>
  <si>
    <t xml:space="preserve">Hughes et al. (2000) </t>
  </si>
  <si>
    <t>Mexico</t>
  </si>
  <si>
    <t>Kauffman et al. (1995)</t>
  </si>
  <si>
    <t xml:space="preserve">Guild et al. (1998) </t>
  </si>
  <si>
    <t xml:space="preserve">Crop Residue </t>
  </si>
  <si>
    <t>Zarate et al. (2005)</t>
  </si>
  <si>
    <t>Spain</t>
  </si>
  <si>
    <t>Cereal crops</t>
  </si>
  <si>
    <t>Hughes et al. (2000)</t>
  </si>
  <si>
    <t xml:space="preserve">Cornfield </t>
  </si>
  <si>
    <t xml:space="preserve">Lara et al. (2005) </t>
  </si>
  <si>
    <t>Sugarcane</t>
  </si>
  <si>
    <t>Page et al. (2002)</t>
  </si>
  <si>
    <t>Indonesia</t>
  </si>
  <si>
    <t xml:space="preserve">Pasture </t>
  </si>
  <si>
    <t>Guild et al. (1998)</t>
  </si>
  <si>
    <t>Kauffman et al. (1998)</t>
  </si>
  <si>
    <t>Kauffman et al. (2003)</t>
  </si>
  <si>
    <t>29.0 - 40.3</t>
  </si>
  <si>
    <t>75 - 63</t>
  </si>
  <si>
    <t>21.8-25.4</t>
  </si>
  <si>
    <t>Tropical savanna</t>
  </si>
  <si>
    <t>Savadogo et al. (2007)</t>
  </si>
  <si>
    <t>West Africa</t>
  </si>
  <si>
    <t>Woodland savanna</t>
  </si>
  <si>
    <t>South Africa</t>
  </si>
  <si>
    <t>Goode at al. (2000)</t>
  </si>
  <si>
    <t>Alaska, USA</t>
  </si>
  <si>
    <t>Wildfire B309, 6/28/1997</t>
  </si>
  <si>
    <t>Bor Forest Island, Siberia</t>
  </si>
  <si>
    <t>Prescribed crown fire</t>
  </si>
  <si>
    <t>Cofer et al. (1998)</t>
  </si>
  <si>
    <t>Northwest Territories, Canada</t>
  </si>
  <si>
    <t>Kasischke et al. (1999)</t>
  </si>
  <si>
    <t>Global estimate</t>
  </si>
  <si>
    <t>10-60</t>
  </si>
  <si>
    <t>Stocks (1991)</t>
  </si>
  <si>
    <t>Cahoon et al. (1994, 1996)</t>
  </si>
  <si>
    <t>de Groot et al. (2009)</t>
  </si>
  <si>
    <t>Canada</t>
  </si>
  <si>
    <t>Sah et al. (2006)</t>
  </si>
  <si>
    <t>Florida, USA</t>
  </si>
  <si>
    <t>Florida Keys pine forests</t>
  </si>
  <si>
    <t>Snyder (1986)</t>
  </si>
  <si>
    <t>Everglades NP</t>
  </si>
  <si>
    <t>75-90</t>
  </si>
  <si>
    <t>Cofer et al. (1988)</t>
  </si>
  <si>
    <t>S. California, USA</t>
  </si>
  <si>
    <t>20-70</t>
  </si>
  <si>
    <t>Clinton et al. (2006)</t>
  </si>
  <si>
    <t>Hardy et al. (1996)</t>
  </si>
  <si>
    <t>Hoffa et al. (1999)</t>
  </si>
  <si>
    <t>Chaparral/Shrub</t>
  </si>
  <si>
    <t xml:space="preserve">Ottmar et al. (2000) </t>
  </si>
  <si>
    <t>FIRESCAN Science Team (1996)</t>
  </si>
  <si>
    <t>Year measured</t>
  </si>
  <si>
    <t>Average</t>
  </si>
  <si>
    <t>Forest</t>
  </si>
  <si>
    <t xml:space="preserve">    Tropical forest</t>
  </si>
  <si>
    <t>Biofuel</t>
  </si>
  <si>
    <t xml:space="preserve">    Cooking Stoves</t>
  </si>
  <si>
    <t xml:space="preserve">    Open Cooking (fuelwood)</t>
  </si>
  <si>
    <t xml:space="preserve">    Charcoal Burning</t>
  </si>
  <si>
    <t xml:space="preserve">    Charcoal Making </t>
  </si>
  <si>
    <t xml:space="preserve">    Crop Residue (for biofuel)</t>
  </si>
  <si>
    <t xml:space="preserve">    Dung</t>
  </si>
  <si>
    <t xml:space="preserve">    Industrial</t>
  </si>
  <si>
    <t>Peat</t>
  </si>
  <si>
    <t xml:space="preserve">Crop Residue (field burning) </t>
  </si>
  <si>
    <t>1990's</t>
  </si>
  <si>
    <t>mid 1990's</t>
  </si>
  <si>
    <t>1993/1995</t>
  </si>
  <si>
    <t xml:space="preserve">    Extratropical forest</t>
  </si>
  <si>
    <t>Fuel Type</t>
  </si>
  <si>
    <r>
      <rPr>
        <b/>
        <i/>
        <sz val="8.5"/>
        <rFont val="Times New Roman"/>
        <family val="1"/>
      </rPr>
      <t xml:space="preserve">Andreae and Merlet </t>
    </r>
    <r>
      <rPr>
        <b/>
        <sz val="8.5"/>
        <rFont val="Times New Roman"/>
        <family val="1"/>
      </rPr>
      <t>(2001)</t>
    </r>
    <r>
      <rPr>
        <b/>
        <vertAlign val="superscript"/>
        <sz val="8.5"/>
        <rFont val="Times New Roman"/>
        <family val="1"/>
      </rPr>
      <t>a</t>
    </r>
  </si>
  <si>
    <r>
      <rPr>
        <b/>
        <i/>
        <sz val="8.5"/>
        <rFont val="Times New Roman"/>
        <family val="1"/>
      </rPr>
      <t xml:space="preserve">Bond et al. </t>
    </r>
    <r>
      <rPr>
        <b/>
        <sz val="8.5"/>
        <rFont val="Times New Roman"/>
        <family val="1"/>
      </rPr>
      <t>(2004)</t>
    </r>
    <r>
      <rPr>
        <b/>
        <vertAlign val="superscript"/>
        <sz val="8.5"/>
        <rFont val="Times New Roman"/>
        <family val="1"/>
      </rPr>
      <t>b</t>
    </r>
  </si>
  <si>
    <r>
      <rPr>
        <b/>
        <i/>
        <sz val="8.5"/>
        <rFont val="Times New Roman"/>
        <family val="1"/>
      </rPr>
      <t xml:space="preserve">Fernandes et al. </t>
    </r>
    <r>
      <rPr>
        <b/>
        <sz val="8.5"/>
        <rFont val="Times New Roman"/>
        <family val="1"/>
      </rPr>
      <t>(2007)</t>
    </r>
    <r>
      <rPr>
        <b/>
        <vertAlign val="superscript"/>
        <sz val="8.5"/>
        <rFont val="Times New Roman"/>
        <family val="1"/>
      </rPr>
      <t>c</t>
    </r>
  </si>
  <si>
    <r>
      <rPr>
        <b/>
        <i/>
        <sz val="8.5"/>
        <rFont val="Times New Roman"/>
        <family val="1"/>
      </rPr>
      <t>Ludwig et al.</t>
    </r>
    <r>
      <rPr>
        <b/>
        <sz val="8.5"/>
        <rFont val="Times New Roman"/>
        <family val="1"/>
      </rPr>
      <t xml:space="preserve"> (2003)</t>
    </r>
    <r>
      <rPr>
        <b/>
        <vertAlign val="superscript"/>
        <sz val="8.5"/>
        <rFont val="Times New Roman"/>
        <family val="1"/>
      </rPr>
      <t>d</t>
    </r>
  </si>
  <si>
    <r>
      <rPr>
        <b/>
        <i/>
        <sz val="8.5"/>
        <rFont val="Times New Roman"/>
        <family val="1"/>
      </rPr>
      <t xml:space="preserve">Yevich and Logan </t>
    </r>
    <r>
      <rPr>
        <b/>
        <sz val="8.5"/>
        <rFont val="Times New Roman"/>
        <family val="1"/>
      </rPr>
      <t>(2003)</t>
    </r>
    <r>
      <rPr>
        <b/>
        <vertAlign val="superscript"/>
        <sz val="8.5"/>
        <rFont val="Times New Roman"/>
        <family val="1"/>
      </rPr>
      <t>e</t>
    </r>
  </si>
  <si>
    <r>
      <t>Other</t>
    </r>
    <r>
      <rPr>
        <b/>
        <vertAlign val="superscript"/>
        <sz val="8.5"/>
        <rFont val="Times New Roman"/>
        <family val="1"/>
      </rPr>
      <t>f</t>
    </r>
  </si>
  <si>
    <t>Extratropical</t>
  </si>
  <si>
    <t>Tropical Forest</t>
  </si>
  <si>
    <t xml:space="preserve">  Charcoal Making</t>
  </si>
  <si>
    <t xml:space="preserve">  Dung Burning</t>
  </si>
  <si>
    <t xml:space="preserve">  Charcoal Burning</t>
  </si>
  <si>
    <t xml:space="preserve">  Open Cooking/Cooking Stoves</t>
  </si>
  <si>
    <t>S. Drury (unpublished work, 1998)</t>
  </si>
  <si>
    <t xml:space="preserve">North America </t>
  </si>
  <si>
    <t>van der Werf et al. (2010), GFED3</t>
  </si>
  <si>
    <t>Asia</t>
  </si>
  <si>
    <t>Temperate North America (TENA)</t>
  </si>
  <si>
    <t>Central America</t>
  </si>
  <si>
    <t>Central America (CEAM)</t>
  </si>
  <si>
    <t>Equatorial Asia (EQAS)</t>
  </si>
  <si>
    <t>Equatorial Asia</t>
  </si>
  <si>
    <r>
      <t>Peat</t>
    </r>
    <r>
      <rPr>
        <vertAlign val="superscript"/>
        <sz val="8.5"/>
        <rFont val="Times New Roman"/>
        <family val="1"/>
      </rPr>
      <t>d</t>
    </r>
  </si>
  <si>
    <r>
      <rPr>
        <vertAlign val="superscript"/>
        <sz val="8.5"/>
        <rFont val="Times New Roman"/>
        <family val="1"/>
      </rPr>
      <t>c</t>
    </r>
    <r>
      <rPr>
        <sz val="8.5"/>
        <rFont val="Times New Roman"/>
        <family val="1"/>
      </rPr>
      <t xml:space="preserve">Source is </t>
    </r>
    <r>
      <rPr>
        <i/>
        <sz val="8.5"/>
        <rFont val="Times New Roman"/>
        <family val="1"/>
      </rPr>
      <t>Fernandes et al.</t>
    </r>
    <r>
      <rPr>
        <sz val="8.5"/>
        <rFont val="Times New Roman"/>
        <family val="1"/>
      </rPr>
      <t xml:space="preserve"> (2007). Original work defines "biofuel" as fuelwood (open cooking), charcoal burning, crop residues and dung </t>
    </r>
  </si>
  <si>
    <r>
      <rPr>
        <vertAlign val="superscript"/>
        <sz val="8.5"/>
        <rFont val="Times New Roman"/>
        <family val="1"/>
      </rPr>
      <t>e</t>
    </r>
    <r>
      <rPr>
        <sz val="8.5"/>
        <rFont val="Times New Roman"/>
        <family val="1"/>
      </rPr>
      <t xml:space="preserve">Source is </t>
    </r>
    <r>
      <rPr>
        <i/>
        <sz val="8.5"/>
        <rFont val="Times New Roman"/>
        <family val="1"/>
      </rPr>
      <t>Yevich and Logan</t>
    </r>
    <r>
      <rPr>
        <sz val="8.5"/>
        <rFont val="Times New Roman"/>
        <family val="1"/>
      </rPr>
      <t xml:space="preserve"> (2003). "Biofuel" defined as woodfuel, charcoal burning, crop residues and dung </t>
    </r>
  </si>
  <si>
    <t>Total Suspended Particulate (TSP)</t>
  </si>
  <si>
    <t>"Biofuel" global estimate derived from the sum of biofuel burning, charcoal making, and charcoal burning estimates</t>
  </si>
  <si>
    <r>
      <t>f</t>
    </r>
    <r>
      <rPr>
        <sz val="8.5"/>
        <rFont val="Times New Roman"/>
        <family val="1"/>
      </rPr>
      <t xml:space="preserve">Other.  Garbage burning estimate of 1000 Tg/yr from </t>
    </r>
    <r>
      <rPr>
        <i/>
        <sz val="8.5"/>
        <rFont val="Times New Roman"/>
        <family val="1"/>
      </rPr>
      <t>Christian et al.</t>
    </r>
    <r>
      <rPr>
        <sz val="8.5"/>
        <rFont val="Times New Roman"/>
        <family val="1"/>
      </rPr>
      <t xml:space="preserve"> (2010), peat estimate of 3400 Tg/yr from </t>
    </r>
    <r>
      <rPr>
        <i/>
        <sz val="8.5"/>
        <rFont val="Times New Roman"/>
        <family val="1"/>
      </rPr>
      <t>Page et al.</t>
    </r>
    <r>
      <rPr>
        <sz val="8.5"/>
        <rFont val="Times New Roman"/>
        <family val="1"/>
      </rPr>
      <t xml:space="preserve"> (2002), </t>
    </r>
  </si>
  <si>
    <r>
      <t>Charcoal making estimate of 43 Tg/yr was calculated assuming a 27% charcoal yield (</t>
    </r>
    <r>
      <rPr>
        <i/>
        <sz val="8.5"/>
        <rFont val="Times New Roman"/>
        <family val="1"/>
      </rPr>
      <t>Bertschi et al</t>
    </r>
    <r>
      <rPr>
        <sz val="8.5"/>
        <rFont val="Times New Roman"/>
        <family val="1"/>
      </rPr>
      <t>., 2003a)</t>
    </r>
  </si>
  <si>
    <r>
      <rPr>
        <vertAlign val="superscript"/>
        <sz val="8.5"/>
        <rFont val="Times New Roman"/>
        <family val="1"/>
      </rPr>
      <t>b</t>
    </r>
    <r>
      <rPr>
        <sz val="8.5"/>
        <rFont val="Times New Roman"/>
        <family val="1"/>
      </rPr>
      <t>Data are from Tables 1 and 2 of this work</t>
    </r>
  </si>
  <si>
    <t xml:space="preserve">El Nino year- global estimate </t>
  </si>
  <si>
    <t>Black Carbon (BC)</t>
  </si>
  <si>
    <t>Organic Carbon (OC)</t>
  </si>
  <si>
    <t xml:space="preserve">Avg. model year- global estimate </t>
  </si>
  <si>
    <r>
      <t>Carbon Dioxide (CO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)</t>
    </r>
  </si>
  <si>
    <r>
      <t>Methane (CH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)</t>
    </r>
  </si>
  <si>
    <r>
      <t>Acetylene (C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)</t>
    </r>
  </si>
  <si>
    <r>
      <t>Ethylene (C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)</t>
    </r>
  </si>
  <si>
    <r>
      <t>Ethane (C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)</t>
    </r>
  </si>
  <si>
    <r>
      <t>Propadiene (C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)</t>
    </r>
  </si>
  <si>
    <r>
      <t>Propylene (C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)</t>
    </r>
  </si>
  <si>
    <r>
      <t>Propyne (C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)</t>
    </r>
  </si>
  <si>
    <r>
      <t>Propane (C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8</t>
    </r>
    <r>
      <rPr>
        <sz val="8"/>
        <rFont val="Times New Roman"/>
        <family val="1"/>
      </rPr>
      <t>)</t>
    </r>
  </si>
  <si>
    <r>
      <t>n</t>
    </r>
    <r>
      <rPr>
        <sz val="8"/>
        <rFont val="Times New Roman"/>
        <family val="1"/>
      </rPr>
      <t>-Butane (C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10</t>
    </r>
    <r>
      <rPr>
        <sz val="8"/>
        <rFont val="Times New Roman"/>
        <family val="1"/>
      </rPr>
      <t>)</t>
    </r>
  </si>
  <si>
    <r>
      <t>i</t>
    </r>
    <r>
      <rPr>
        <sz val="8"/>
        <rFont val="Times New Roman"/>
        <family val="1"/>
      </rPr>
      <t>-Butane (C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10</t>
    </r>
    <r>
      <rPr>
        <sz val="8"/>
        <rFont val="Times New Roman"/>
        <family val="1"/>
      </rPr>
      <t>)</t>
    </r>
  </si>
  <si>
    <r>
      <t>1-Butene (C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8</t>
    </r>
    <r>
      <rPr>
        <sz val="8"/>
        <rFont val="Times New Roman"/>
        <family val="1"/>
      </rPr>
      <t>)</t>
    </r>
  </si>
  <si>
    <r>
      <rPr>
        <i/>
        <sz val="8"/>
        <rFont val="Times New Roman"/>
        <family val="1"/>
      </rPr>
      <t>i</t>
    </r>
    <r>
      <rPr>
        <sz val="8"/>
        <rFont val="Times New Roman"/>
        <family val="1"/>
      </rPr>
      <t>-Butene (C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8</t>
    </r>
    <r>
      <rPr>
        <sz val="8"/>
        <rFont val="Times New Roman"/>
        <family val="1"/>
      </rPr>
      <t>)</t>
    </r>
  </si>
  <si>
    <r>
      <t>trans</t>
    </r>
    <r>
      <rPr>
        <sz val="8"/>
        <rFont val="Times New Roman"/>
        <family val="1"/>
      </rPr>
      <t>-2-Butene (C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8</t>
    </r>
    <r>
      <rPr>
        <sz val="8"/>
        <rFont val="Times New Roman"/>
        <family val="1"/>
      </rPr>
      <t>)</t>
    </r>
  </si>
  <si>
    <r>
      <t>cis</t>
    </r>
    <r>
      <rPr>
        <sz val="8"/>
        <rFont val="Times New Roman"/>
        <family val="1"/>
      </rPr>
      <t>-2-Butene (C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8</t>
    </r>
    <r>
      <rPr>
        <sz val="8"/>
        <rFont val="Times New Roman"/>
        <family val="1"/>
      </rPr>
      <t>)</t>
    </r>
  </si>
  <si>
    <r>
      <rPr>
        <i/>
        <sz val="8"/>
        <rFont val="Times New Roman"/>
        <family val="1"/>
      </rPr>
      <t>n</t>
    </r>
    <r>
      <rPr>
        <sz val="8"/>
        <rFont val="Times New Roman"/>
        <family val="1"/>
      </rPr>
      <t>-Pentane (C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12</t>
    </r>
    <r>
      <rPr>
        <sz val="8"/>
        <rFont val="Times New Roman"/>
        <family val="1"/>
      </rPr>
      <t>)</t>
    </r>
  </si>
  <si>
    <r>
      <t>i</t>
    </r>
    <r>
      <rPr>
        <sz val="8"/>
        <rFont val="Times New Roman"/>
        <family val="1"/>
      </rPr>
      <t>-Pentane (C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12</t>
    </r>
    <r>
      <rPr>
        <sz val="8"/>
        <rFont val="Times New Roman"/>
        <family val="1"/>
      </rPr>
      <t>)</t>
    </r>
  </si>
  <si>
    <r>
      <t>trans</t>
    </r>
    <r>
      <rPr>
        <sz val="8"/>
        <rFont val="Times New Roman"/>
        <family val="1"/>
      </rPr>
      <t>-2-Pentene (C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10</t>
    </r>
    <r>
      <rPr>
        <sz val="8"/>
        <rFont val="Times New Roman"/>
        <family val="1"/>
      </rPr>
      <t>)</t>
    </r>
  </si>
  <si>
    <r>
      <t>cis</t>
    </r>
    <r>
      <rPr>
        <sz val="8"/>
        <rFont val="Times New Roman"/>
        <family val="1"/>
      </rPr>
      <t>-2-Pentene (C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10</t>
    </r>
    <r>
      <rPr>
        <sz val="8"/>
        <rFont val="Times New Roman"/>
        <family val="1"/>
      </rPr>
      <t>)</t>
    </r>
  </si>
  <si>
    <r>
      <t>3-Methyl-1-Butene (C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10</t>
    </r>
    <r>
      <rPr>
        <sz val="8"/>
        <rFont val="Times New Roman"/>
        <family val="1"/>
      </rPr>
      <t>)</t>
    </r>
  </si>
  <si>
    <r>
      <t>2-Methyl-2-Butene (C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10</t>
    </r>
    <r>
      <rPr>
        <sz val="8"/>
        <rFont val="Times New Roman"/>
        <family val="1"/>
      </rPr>
      <t>)</t>
    </r>
  </si>
  <si>
    <r>
      <t>2-Methyl-1-Butene (C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10</t>
    </r>
    <r>
      <rPr>
        <sz val="8"/>
        <rFont val="Times New Roman"/>
        <family val="1"/>
      </rPr>
      <t>)</t>
    </r>
  </si>
  <si>
    <r>
      <t>Isoprene (C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8</t>
    </r>
    <r>
      <rPr>
        <sz val="8"/>
        <rFont val="Times New Roman"/>
        <family val="1"/>
      </rPr>
      <t>)</t>
    </r>
  </si>
  <si>
    <r>
      <t>Cyclopentane (C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10</t>
    </r>
    <r>
      <rPr>
        <sz val="8"/>
        <rFont val="Times New Roman"/>
        <family val="1"/>
      </rPr>
      <t>)</t>
    </r>
  </si>
  <si>
    <r>
      <t>2-Methyl-1-Pentene (C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12</t>
    </r>
    <r>
      <rPr>
        <sz val="8"/>
        <rFont val="Times New Roman"/>
        <family val="1"/>
      </rPr>
      <t>)</t>
    </r>
  </si>
  <si>
    <r>
      <t>n-</t>
    </r>
    <r>
      <rPr>
        <sz val="8"/>
        <rFont val="Times New Roman"/>
        <family val="1"/>
      </rPr>
      <t>Hexane (C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14</t>
    </r>
    <r>
      <rPr>
        <sz val="8"/>
        <rFont val="Times New Roman"/>
        <family val="1"/>
      </rPr>
      <t>)</t>
    </r>
  </si>
  <si>
    <r>
      <t>Heptane (C</t>
    </r>
    <r>
      <rPr>
        <vertAlign val="subscript"/>
        <sz val="8"/>
        <rFont val="Times New Roman"/>
        <family val="1"/>
      </rPr>
      <t>7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16</t>
    </r>
    <r>
      <rPr>
        <sz val="8"/>
        <rFont val="Times New Roman"/>
        <family val="1"/>
      </rPr>
      <t>)</t>
    </r>
  </si>
  <si>
    <r>
      <t>Benzene (C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)</t>
    </r>
  </si>
  <si>
    <r>
      <t>Toluene (C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CH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</si>
  <si>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r>
      <t>Xylenes (C</t>
    </r>
    <r>
      <rPr>
        <vertAlign val="subscript"/>
        <sz val="8"/>
        <rFont val="Times New Roman"/>
        <family val="1"/>
      </rPr>
      <t>8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10</t>
    </r>
    <r>
      <rPr>
        <sz val="8"/>
        <rFont val="Times New Roman"/>
        <family val="1"/>
      </rPr>
      <t>)</t>
    </r>
  </si>
  <si>
    <r>
      <t>Ethylbenzene (C</t>
    </r>
    <r>
      <rPr>
        <vertAlign val="subscript"/>
        <sz val="8"/>
        <rFont val="Times New Roman"/>
        <family val="1"/>
      </rPr>
      <t>8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10</t>
    </r>
    <r>
      <rPr>
        <sz val="8"/>
        <rFont val="Times New Roman"/>
        <family val="1"/>
      </rPr>
      <t>)</t>
    </r>
  </si>
  <si>
    <r>
      <rPr>
        <i/>
        <sz val="8"/>
        <rFont val="Times New Roman"/>
        <family val="1"/>
      </rPr>
      <t>n</t>
    </r>
    <r>
      <rPr>
        <sz val="8"/>
        <rFont val="Times New Roman"/>
        <family val="1"/>
      </rPr>
      <t>-Propylbenzene (C</t>
    </r>
    <r>
      <rPr>
        <vertAlign val="subscript"/>
        <sz val="8"/>
        <rFont val="Times New Roman"/>
        <family val="1"/>
      </rPr>
      <t>9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12</t>
    </r>
    <r>
      <rPr>
        <sz val="8"/>
        <rFont val="Times New Roman"/>
        <family val="1"/>
      </rPr>
      <t>)</t>
    </r>
  </si>
  <si>
    <r>
      <rPr>
        <i/>
        <sz val="8"/>
        <rFont val="Calibri"/>
        <family val="2"/>
      </rPr>
      <t>α</t>
    </r>
    <r>
      <rPr>
        <sz val="8"/>
        <rFont val="Times New Roman"/>
        <family val="1"/>
      </rPr>
      <t>-Pinene (C</t>
    </r>
    <r>
      <rPr>
        <vertAlign val="subscript"/>
        <sz val="8"/>
        <rFont val="Times New Roman"/>
        <family val="1"/>
      </rPr>
      <t>10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16</t>
    </r>
    <r>
      <rPr>
        <sz val="8"/>
        <rFont val="Times New Roman"/>
        <family val="1"/>
      </rPr>
      <t>)</t>
    </r>
  </si>
  <si>
    <r>
      <rPr>
        <i/>
        <sz val="8"/>
        <rFont val="Calibri"/>
        <family val="2"/>
      </rPr>
      <t>β</t>
    </r>
    <r>
      <rPr>
        <sz val="8"/>
        <rFont val="Times New Roman"/>
        <family val="1"/>
      </rPr>
      <t>-Pinene (C</t>
    </r>
    <r>
      <rPr>
        <vertAlign val="subscript"/>
        <sz val="8"/>
        <rFont val="Times New Roman"/>
        <family val="1"/>
      </rPr>
      <t>10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16</t>
    </r>
    <r>
      <rPr>
        <sz val="8"/>
        <rFont val="Times New Roman"/>
        <family val="1"/>
      </rPr>
      <t>)</t>
    </r>
  </si>
  <si>
    <r>
      <t>Ethanol (CH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CH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OH)</t>
    </r>
  </si>
  <si>
    <r>
      <t>Methanol (CH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OH)</t>
    </r>
  </si>
  <si>
    <r>
      <t>Phenol (C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OH)</t>
    </r>
  </si>
  <si>
    <r>
      <t>Glycolaldehyde (C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O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)</t>
    </r>
  </si>
  <si>
    <r>
      <t>Acetaldehyde (CH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CHO)</t>
    </r>
  </si>
  <si>
    <r>
      <t>Acrolein (C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O)</t>
    </r>
  </si>
  <si>
    <r>
      <t>Propanal (C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O)</t>
    </r>
  </si>
  <si>
    <r>
      <t>Methyl Propanal (C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8</t>
    </r>
    <r>
      <rPr>
        <sz val="8"/>
        <rFont val="Times New Roman"/>
        <family val="1"/>
      </rPr>
      <t>O)</t>
    </r>
  </si>
  <si>
    <r>
      <t>Hexanal (C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12</t>
    </r>
    <r>
      <rPr>
        <sz val="8"/>
        <rFont val="Times New Roman"/>
        <family val="1"/>
      </rPr>
      <t>O)</t>
    </r>
  </si>
  <si>
    <r>
      <t>Acetone (C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O)</t>
    </r>
  </si>
  <si>
    <r>
      <t>Methyl Vinyl Ether (C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O)</t>
    </r>
  </si>
  <si>
    <r>
      <t>Crotonaldehyde (C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O)</t>
    </r>
  </si>
  <si>
    <r>
      <t>2,3-Butanedione (C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O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)</t>
    </r>
  </si>
  <si>
    <r>
      <t>Methyl Vinyl Ketone (C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O)</t>
    </r>
  </si>
  <si>
    <r>
      <t>Methyl Ethyl Ketone (C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8</t>
    </r>
    <r>
      <rPr>
        <sz val="8"/>
        <rFont val="Times New Roman"/>
        <family val="1"/>
      </rPr>
      <t>O)</t>
    </r>
  </si>
  <si>
    <r>
      <t>2-Pentanone (C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10</t>
    </r>
    <r>
      <rPr>
        <sz val="8"/>
        <rFont val="Times New Roman"/>
        <family val="1"/>
      </rPr>
      <t>O)</t>
    </r>
  </si>
  <si>
    <r>
      <t>3-Pentanone (C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10</t>
    </r>
    <r>
      <rPr>
        <sz val="8"/>
        <rFont val="Times New Roman"/>
        <family val="1"/>
      </rPr>
      <t>O)</t>
    </r>
  </si>
  <si>
    <r>
      <t>Furan (C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O)</t>
    </r>
  </si>
  <si>
    <r>
      <t>3-Methylfuran (C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O)</t>
    </r>
  </si>
  <si>
    <r>
      <t>2-Methylfuran (C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O)</t>
    </r>
  </si>
  <si>
    <r>
      <t>C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 xml:space="preserve"> Carbonyls</t>
    </r>
  </si>
  <si>
    <r>
      <t>Acetol (C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O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)</t>
    </r>
  </si>
  <si>
    <r>
      <t>Acetonitrile (CH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CN)</t>
    </r>
  </si>
  <si>
    <r>
      <t>Propenenitrile (C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N)</t>
    </r>
  </si>
  <si>
    <r>
      <t>Propanenitrile (C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N)</t>
    </r>
  </si>
  <si>
    <r>
      <t>Pyrrole (C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N)</t>
    </r>
  </si>
  <si>
    <r>
      <t>Acetic Acid (CH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COOH)</t>
    </r>
  </si>
  <si>
    <r>
      <t>Dimethyl Sulfide (C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S)</t>
    </r>
  </si>
  <si>
    <r>
      <t>Methyl Bromide (CH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Br)</t>
    </r>
  </si>
  <si>
    <r>
      <t>Methyl Iodide (CH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I)</t>
    </r>
  </si>
  <si>
    <r>
      <t>Trichloromethane (CHCl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</si>
  <si>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r>
      <t>Dichlorodifluoromethane (CCl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F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)</t>
    </r>
  </si>
  <si>
    <r>
      <t>Ethylchloride (C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Cl)</t>
    </r>
  </si>
  <si>
    <r>
      <t>Ammonia (NH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</si>
  <si>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r>
      <t>Methyl Nitrate (CH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ONO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)</t>
    </r>
  </si>
  <si>
    <r>
      <t>Ethyl Nitrate (C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NO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</si>
  <si>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r>
      <rPr>
        <i/>
        <sz val="8"/>
        <rFont val="Times New Roman"/>
        <family val="1"/>
      </rPr>
      <t>n</t>
    </r>
    <r>
      <rPr>
        <sz val="8"/>
        <rFont val="Times New Roman"/>
        <family val="1"/>
      </rPr>
      <t>-Propyl Nitrate (C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7</t>
    </r>
    <r>
      <rPr>
        <sz val="8"/>
        <rFont val="Times New Roman"/>
        <family val="1"/>
      </rPr>
      <t>NO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</si>
  <si>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r>
      <rPr>
        <i/>
        <sz val="8"/>
        <rFont val="Times New Roman"/>
        <family val="1"/>
      </rPr>
      <t>i</t>
    </r>
    <r>
      <rPr>
        <sz val="8"/>
        <rFont val="Times New Roman"/>
        <family val="1"/>
      </rPr>
      <t>-Propyl Nitrate (C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7</t>
    </r>
    <r>
      <rPr>
        <sz val="8"/>
        <rFont val="Times New Roman"/>
        <family val="1"/>
      </rPr>
      <t>NO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</si>
  <si>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r>
      <t>2-Butyl Nitrate (C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9</t>
    </r>
    <r>
      <rPr>
        <sz val="8"/>
        <rFont val="Times New Roman"/>
        <family val="1"/>
      </rPr>
      <t>NO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</si>
  <si>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r>
      <t>3-Pentyl Nitrate (C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11</t>
    </r>
    <r>
      <rPr>
        <sz val="8"/>
        <rFont val="Times New Roman"/>
        <family val="1"/>
      </rPr>
      <t>NO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</si>
  <si>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r>
      <t>2-Pentyl Nitrate (C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11</t>
    </r>
    <r>
      <rPr>
        <sz val="8"/>
        <rFont val="Times New Roman"/>
        <family val="1"/>
      </rPr>
      <t>NO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</si>
  <si>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r>
      <t>3-Methyl-2-Butyl Nitrate (C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11</t>
    </r>
    <r>
      <rPr>
        <sz val="8"/>
        <rFont val="Times New Roman"/>
        <family val="1"/>
      </rPr>
      <t>NO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</si>
  <si>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r>
      <t>Hydrogen (H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)</t>
    </r>
  </si>
  <si>
    <r>
      <t>Sulfur Dioxide (SO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)</t>
    </r>
  </si>
  <si>
    <r>
      <t>Nitrogen Oxides (NO</t>
    </r>
    <r>
      <rPr>
        <i/>
        <vertAlign val="subscript"/>
        <sz val="8"/>
        <rFont val="Times New Roman"/>
        <family val="1"/>
      </rPr>
      <t>x</t>
    </r>
    <r>
      <rPr>
        <sz val="8"/>
        <rFont val="Times New Roman"/>
        <family val="1"/>
      </rPr>
      <t xml:space="preserve"> as NO)</t>
    </r>
  </si>
  <si>
    <r>
      <t>Nitrous Oxide (N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O)</t>
    </r>
  </si>
  <si>
    <r>
      <t>PM</t>
    </r>
    <r>
      <rPr>
        <vertAlign val="subscript"/>
        <sz val="8"/>
        <rFont val="Times New Roman"/>
        <family val="1"/>
      </rPr>
      <t>10</t>
    </r>
  </si>
  <si>
    <r>
      <t>Oxylate (C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 xml:space="preserve">) </t>
    </r>
  </si>
  <si>
    <r>
      <t>Nitrate (NO</t>
    </r>
    <r>
      <rPr>
        <vertAlign val="subscript"/>
        <sz val="8"/>
        <color theme="1"/>
        <rFont val="Times New Roman"/>
        <family val="1"/>
      </rPr>
      <t>3</t>
    </r>
    <r>
      <rPr>
        <sz val="8"/>
        <color theme="1"/>
        <rFont val="Times New Roman"/>
        <family val="1"/>
      </rPr>
      <t>)</t>
    </r>
  </si>
  <si>
    <r>
      <t>Phosphate (PO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)</t>
    </r>
  </si>
  <si>
    <r>
      <t>Sulfate (SO</t>
    </r>
    <r>
      <rPr>
        <vertAlign val="subscript"/>
        <sz val="8"/>
        <color theme="1"/>
        <rFont val="Times New Roman"/>
        <family val="1"/>
      </rPr>
      <t>4</t>
    </r>
    <r>
      <rPr>
        <sz val="8"/>
        <color theme="1"/>
        <rFont val="Times New Roman"/>
        <family val="1"/>
      </rPr>
      <t>)</t>
    </r>
  </si>
  <si>
    <r>
      <t>Ammonium (NH</t>
    </r>
    <r>
      <rPr>
        <vertAlign val="subscript"/>
        <sz val="8"/>
        <color theme="1"/>
        <rFont val="Times New Roman"/>
        <family val="1"/>
      </rPr>
      <t>4</t>
    </r>
    <r>
      <rPr>
        <sz val="8"/>
        <color theme="1"/>
        <rFont val="Times New Roman"/>
        <family val="1"/>
      </rPr>
      <t>)</t>
    </r>
  </si>
  <si>
    <t>0.016 (0.0066)</t>
  </si>
  <si>
    <t>0.038 (0.023)</t>
  </si>
  <si>
    <t>0.079 (0.024)</t>
  </si>
  <si>
    <t>0.11 (0.051)</t>
  </si>
  <si>
    <t>0.029 (0.013)</t>
  </si>
  <si>
    <t>0.011 (0.009)</t>
  </si>
  <si>
    <t>Boreal North America (BONA)</t>
  </si>
  <si>
    <t>Boreal Asia (BOAS)</t>
  </si>
  <si>
    <t>0.26 (0.13)</t>
  </si>
  <si>
    <t>0.45 (0.088)</t>
  </si>
  <si>
    <t>1.55 (0.75)</t>
  </si>
  <si>
    <t>0.65 (0.23)</t>
  </si>
  <si>
    <t>0.18 (0.075)</t>
  </si>
  <si>
    <t>0.01 (0.005)</t>
  </si>
  <si>
    <t>0.63 (0.17)</t>
  </si>
  <si>
    <t>0.15 (0.045)</t>
  </si>
  <si>
    <t>0.24 (0.068)</t>
  </si>
  <si>
    <t>0.73 (0.22)</t>
  </si>
  <si>
    <t>0.39 (0.11)</t>
  </si>
  <si>
    <t>0.08 (0.024)</t>
  </si>
  <si>
    <t>0.03 (0.011)</t>
  </si>
  <si>
    <t>0.08 (0.028)</t>
  </si>
  <si>
    <t>1.21 (0.016)</t>
  </si>
  <si>
    <t>0.24 (0.11)</t>
  </si>
  <si>
    <t>1.13 (0.12)</t>
  </si>
  <si>
    <t>0.04 (0.01)</t>
  </si>
  <si>
    <t>0.12 (0.038)</t>
  </si>
  <si>
    <t>0.053 (0.038)</t>
  </si>
  <si>
    <t>5.24 (2.91)</t>
  </si>
  <si>
    <t>4.71 (2.73)</t>
  </si>
  <si>
    <t>0.04 (0.034)</t>
  </si>
  <si>
    <t>0.085 (0.089)</t>
  </si>
  <si>
    <t>0.29 (0.28)</t>
  </si>
  <si>
    <t>Patsari Stoves</t>
  </si>
  <si>
    <t>1453 (69)</t>
  </si>
  <si>
    <t>182 (60)</t>
  </si>
  <si>
    <t>38 (19)</t>
  </si>
  <si>
    <t>11.8 (7.8)</t>
  </si>
  <si>
    <t>2.32 (1.38)</t>
  </si>
  <si>
    <t>3.66 (4.39)</t>
  </si>
  <si>
    <t>0.14 (0.093)</t>
  </si>
  <si>
    <t>0.28 (0.01)</t>
  </si>
  <si>
    <t>1.79 (0.72)</t>
  </si>
  <si>
    <t>0.46 (0.12)</t>
  </si>
  <si>
    <t>0.44 (0.23)</t>
  </si>
  <si>
    <t>1.12 (0.23)</t>
  </si>
  <si>
    <t>1.26 (1.04)</t>
  </si>
  <si>
    <t>0.36 (0.11)</t>
  </si>
  <si>
    <t>12.2 (9.3)</t>
  </si>
  <si>
    <t>0.41 (0.13)</t>
  </si>
  <si>
    <t>1.89 (0.42)</t>
  </si>
  <si>
    <t>1.26 (1.42)</t>
  </si>
  <si>
    <t>0.19 (0.09)</t>
  </si>
  <si>
    <t>0.14 (0.07)</t>
  </si>
  <si>
    <t>1.07 (0.44)</t>
  </si>
  <si>
    <t>1.21 (0.69)</t>
  </si>
  <si>
    <t>2.46 (1.21)</t>
  </si>
  <si>
    <t>5.36 (3.27)</t>
  </si>
  <si>
    <t>2.26 (1.27)</t>
  </si>
  <si>
    <t>0.39 (0.39)</t>
  </si>
  <si>
    <t>4.14 (0.88)</t>
  </si>
  <si>
    <t>0.94 (1.25)</t>
  </si>
  <si>
    <t>4.36 (5.06)</t>
  </si>
  <si>
    <t>10.4 (6.6)</t>
  </si>
  <si>
    <t>2.16 (0.36)</t>
  </si>
  <si>
    <t>1.51 (0.37)</t>
  </si>
  <si>
    <t>0.95 (0.22)</t>
  </si>
  <si>
    <t>1.69 (1.62)</t>
  </si>
  <si>
    <t>2.08 (0.86)</t>
  </si>
  <si>
    <t>3.62 (2.42)</t>
  </si>
  <si>
    <t>0.62 (0.13)</t>
  </si>
  <si>
    <t>2.81 (1.36)</t>
  </si>
  <si>
    <t>4.97 (3.32)</t>
  </si>
  <si>
    <t>44.8 (27.3)</t>
  </si>
  <si>
    <t>11.7 (5.08)</t>
  </si>
  <si>
    <t>2.42 (3.32)</t>
  </si>
  <si>
    <t>0.54 (0.71)</t>
  </si>
  <si>
    <t>0.22 (0.17)</t>
  </si>
  <si>
    <t>0.46 (0.31)</t>
  </si>
  <si>
    <t>0.18 (0.12)</t>
  </si>
  <si>
    <t>1.08 (0.29)</t>
  </si>
  <si>
    <t>0.21 (0.17)</t>
  </si>
  <si>
    <t>0.17 (0.14)</t>
  </si>
  <si>
    <t>3.61 (3.27)</t>
  </si>
  <si>
    <t>1.24 (1.44)</t>
  </si>
  <si>
    <t>0.94 (1.02)</t>
  </si>
  <si>
    <t>1.42 (0.72)</t>
  </si>
  <si>
    <t>3.74 (1.48)</t>
  </si>
  <si>
    <t>0.25 (0.18)</t>
  </si>
  <si>
    <t>2.89 (1.21)</t>
  </si>
  <si>
    <t>3.76 (4.53)</t>
  </si>
  <si>
    <t>2.27 (2.07)</t>
  </si>
  <si>
    <t>1.87 (0.92)</t>
  </si>
  <si>
    <t>161 (115)</t>
  </si>
  <si>
    <t>32.6 (10.2)</t>
  </si>
  <si>
    <t>15.4 (7.2)</t>
  </si>
  <si>
    <t>4.55 (1.53)</t>
  </si>
  <si>
    <t>3.34 (1.68)</t>
  </si>
  <si>
    <t>6.64 (1.66)</t>
  </si>
  <si>
    <t>0.83 (0.45)</t>
  </si>
  <si>
    <t>0.74 (0.37)</t>
  </si>
  <si>
    <t>0.02 (0.02)</t>
  </si>
  <si>
    <t>0.65 (0.27)</t>
  </si>
  <si>
    <t>0.74 (0.72)</t>
  </si>
  <si>
    <t>5.27 (4.89)</t>
  </si>
  <si>
    <t>1548 (125)</t>
  </si>
  <si>
    <t>1610 (114)</t>
  </si>
  <si>
    <t>1626 (244)</t>
  </si>
  <si>
    <t>4.86 (2.73)</t>
  </si>
  <si>
    <t>5.29 (2.42)</t>
  </si>
  <si>
    <t>189 (36)</t>
  </si>
  <si>
    <t>105 (10)</t>
  </si>
  <si>
    <t>255 (52)</t>
  </si>
  <si>
    <t>39.6 (11.4)</t>
  </si>
  <si>
    <t>0.40 (0.28)</t>
  </si>
  <si>
    <t>-</t>
  </si>
  <si>
    <t>54.9 (27.9)</t>
  </si>
  <si>
    <t>1563 (65)</t>
  </si>
  <si>
    <t>859 (15)</t>
  </si>
  <si>
    <t>77 (26)</t>
  </si>
  <si>
    <t>42 (19)</t>
  </si>
  <si>
    <t>11.0 (3.3)</t>
  </si>
  <si>
    <t>0.20 (0.08)</t>
  </si>
  <si>
    <t>0.97 (0.50)</t>
  </si>
  <si>
    <t>0.21 (0.02)</t>
  </si>
  <si>
    <t>1.53 (0.66)</t>
  </si>
  <si>
    <t>3.80 (1.15)</t>
  </si>
  <si>
    <t>0.57 (0.34)</t>
  </si>
  <si>
    <t>4.12 (1.89)</t>
  </si>
  <si>
    <t>21.6 (35.3)</t>
  </si>
  <si>
    <t>9.60 (2.38)</t>
  </si>
  <si>
    <t>3.94 (2.30)</t>
  </si>
  <si>
    <t>0.37 (0.40)</t>
  </si>
  <si>
    <t>0.68 (0.20)</t>
  </si>
  <si>
    <t>0.53 (0.30)</t>
  </si>
  <si>
    <t>0.68 (0.13)</t>
  </si>
  <si>
    <t>0.87 (0.40)</t>
  </si>
  <si>
    <t>4.75 (1.00)</t>
  </si>
  <si>
    <t>0.22 (0.22)</t>
  </si>
  <si>
    <t>9.8 (5.7)</t>
  </si>
  <si>
    <t>2.89 (1.23)</t>
  </si>
  <si>
    <t>1.92 (0.90)</t>
  </si>
  <si>
    <t>1.35E-03 (1.71E-03)</t>
  </si>
  <si>
    <t>8.03E-03 (8.03E-03)</t>
  </si>
  <si>
    <t>2.83E-03 (2.38E-03)</t>
  </si>
  <si>
    <t>2.50E-03 (3.45E-03)</t>
  </si>
  <si>
    <t>2.94E-04 (6.75E-03)</t>
  </si>
  <si>
    <t>8.29E-03 (1.60E-02)</t>
  </si>
  <si>
    <t>5.56E-03 (8.99E-03)</t>
  </si>
  <si>
    <t>5.64E-03 (1.72E-02)</t>
  </si>
  <si>
    <t>6.37E-03 (5.46E-03)</t>
  </si>
  <si>
    <t>5.06E-04 (3.88E-04)</t>
  </si>
  <si>
    <t>5.1E-04 (3.7E-04)</t>
  </si>
  <si>
    <t>8.53E-04 (8.62E-04)</t>
  </si>
  <si>
    <t>5.71E-03 (2.57E-03)</t>
  </si>
  <si>
    <t>3.48E-03 (1.56E-03)</t>
  </si>
  <si>
    <t>6.32E-04 (2.84E-04)</t>
  </si>
  <si>
    <t>1.07E-03 (4.80E-04)</t>
  </si>
  <si>
    <t>3.97E-03 (1.79E-03)</t>
  </si>
  <si>
    <t>1643 (58)</t>
  </si>
  <si>
    <t>1548 (142)</t>
  </si>
  <si>
    <t>135 (38)</t>
  </si>
  <si>
    <t>8.71 (4.97)</t>
  </si>
  <si>
    <t>0.21 (0.29)</t>
  </si>
  <si>
    <t>0.18 (0.10)</t>
  </si>
  <si>
    <t>1.28 (0.71)</t>
  </si>
  <si>
    <t>0.95 (0.43)</t>
  </si>
  <si>
    <t>1.79 (1.14)</t>
  </si>
  <si>
    <t>0.012 (0.005)</t>
  </si>
  <si>
    <t>0.020 (0.009)</t>
  </si>
  <si>
    <t>0.85 (0.66)</t>
  </si>
  <si>
    <t>0.126 (0.060)</t>
  </si>
  <si>
    <t>0.10 (0.067)</t>
  </si>
  <si>
    <t>0.22 (0.10)</t>
  </si>
  <si>
    <t>0.26 (0.11)</t>
  </si>
  <si>
    <t>0.016 (0.013)</t>
  </si>
  <si>
    <t>0.040 (0.018)</t>
  </si>
  <si>
    <t>0.083 (0.10)</t>
  </si>
  <si>
    <t>0.12 (0.14)</t>
  </si>
  <si>
    <t>0.0043 (0.0027)</t>
  </si>
  <si>
    <t>0.014 (0.0063)</t>
  </si>
  <si>
    <t>0.043 (0.022)</t>
  </si>
  <si>
    <t>0.17 (0.077)</t>
  </si>
  <si>
    <t>0.024 (0.0051)</t>
  </si>
  <si>
    <t>0.11 (0.05)</t>
  </si>
  <si>
    <t>0.052 (0.028)</t>
  </si>
  <si>
    <t>0.011 (0.0055)</t>
  </si>
  <si>
    <t>0.050 (0.023)</t>
  </si>
  <si>
    <t>0.024 (0.010)</t>
  </si>
  <si>
    <t>0.0084 (0.0043)</t>
  </si>
  <si>
    <t>0.0032 (0.0032)</t>
  </si>
  <si>
    <t>0.0056 (0.0025)</t>
  </si>
  <si>
    <t>0.010 (0.010)</t>
  </si>
  <si>
    <t>0.0022 (0.0032)</t>
  </si>
  <si>
    <t>0.0074 (0.0033)</t>
  </si>
  <si>
    <t>0.0045 (0.0028)</t>
  </si>
  <si>
    <t>0.0025 (0.0018)</t>
  </si>
  <si>
    <t>0.0051 (0.0034)</t>
  </si>
  <si>
    <t>0.0048 (0.0035)</t>
  </si>
  <si>
    <t>0.0059 (0.0037)</t>
  </si>
  <si>
    <t>0.13 (0.056)</t>
  </si>
  <si>
    <t>0.039 (0.027)</t>
  </si>
  <si>
    <t>0.12 (0.055)</t>
  </si>
  <si>
    <t>0.0035 (0.0021)</t>
  </si>
  <si>
    <t>0.013 (0.0074)</t>
  </si>
  <si>
    <t>0.0070 (0.0072)</t>
  </si>
  <si>
    <t>0.39 (0.16)</t>
  </si>
  <si>
    <t>0.20 (0.084)</t>
  </si>
  <si>
    <t>0.70 (0.32)</t>
  </si>
  <si>
    <t>0.080 (0.058)</t>
  </si>
  <si>
    <t>0.34 (0.15)</t>
  </si>
  <si>
    <t>0.11 (0.082)</t>
  </si>
  <si>
    <t>0.014 (0.024)</t>
  </si>
  <si>
    <t>0.11 (0.050)</t>
  </si>
  <si>
    <t>0.050 (0.036)</t>
  </si>
  <si>
    <t>0.006 (0.010)</t>
  </si>
  <si>
    <t>0.067 (0.030)</t>
  </si>
  <si>
    <t>5.84 (3.42)</t>
  </si>
  <si>
    <t>0.52 (0.36)</t>
  </si>
  <si>
    <t>1.68 (3.34)</t>
  </si>
  <si>
    <t>1.73 (1.22)</t>
  </si>
  <si>
    <t>0.57 (0.30)</t>
  </si>
  <si>
    <t>2.40 (1.08)</t>
  </si>
  <si>
    <t>0.29 (0.0010)</t>
  </si>
  <si>
    <t>0.10 (0.026)</t>
  </si>
  <si>
    <t>0.16 (0.074)</t>
  </si>
  <si>
    <t>0.33 (0.15)</t>
  </si>
  <si>
    <t>0.034 (0.015)</t>
  </si>
  <si>
    <t>0.16 (0.13)</t>
  </si>
  <si>
    <t>1.05 (0.47)</t>
  </si>
  <si>
    <t>0.16 (0.045)</t>
  </si>
  <si>
    <t>0.40 (0.18)</t>
  </si>
  <si>
    <t>0.60 (0.27)</t>
  </si>
  <si>
    <t>1.58 (0.71)</t>
  </si>
  <si>
    <t>1.00 (0.45)</t>
  </si>
  <si>
    <t>0.50 (0.21)</t>
  </si>
  <si>
    <t>0.94 (0.42)</t>
  </si>
  <si>
    <t>0.08 (0.034)</t>
  </si>
  <si>
    <t>0.41 (0.10)</t>
  </si>
  <si>
    <t>0.17 (0.058)</t>
  </si>
  <si>
    <t>1.02 (0.43)</t>
  </si>
  <si>
    <t>0.59 (0.20)</t>
  </si>
  <si>
    <t>1.41 (0.64)</t>
  </si>
  <si>
    <t>0.20 (0.091)</t>
  </si>
  <si>
    <t>0.61 (0.28)</t>
  </si>
  <si>
    <t>6.18 (5.60)</t>
  </si>
  <si>
    <t>0.11 (0.058)</t>
  </si>
  <si>
    <t>0.55 (0.25)</t>
  </si>
  <si>
    <t>0.051 (0.022)</t>
  </si>
  <si>
    <t>0.031 (0.014)</t>
  </si>
  <si>
    <t>0.20 (0.64)</t>
  </si>
  <si>
    <t>0.57 (0.46)</t>
  </si>
  <si>
    <t>10.4 (6.8)</t>
  </si>
  <si>
    <t>4.41 (2.66)</t>
  </si>
  <si>
    <t>0.42 (0.26)</t>
  </si>
  <si>
    <t>0.46 (0.45)</t>
  </si>
  <si>
    <t>1.42 (0.76)</t>
  </si>
  <si>
    <t>1.33 (0.53)</t>
  </si>
  <si>
    <t>0.0013 (0.0011)</t>
  </si>
  <si>
    <t>0.46 (0.47)</t>
  </si>
  <si>
    <t>0.055 (0.036)</t>
  </si>
  <si>
    <t>0.29 (0.13)</t>
  </si>
  <si>
    <t>0.012 (0.020)</t>
  </si>
  <si>
    <t>1.47 (1.29)</t>
  </si>
  <si>
    <t>2.72 (2.32)</t>
  </si>
  <si>
    <t>0.40 (0.19)</t>
  </si>
  <si>
    <t>0.48 (0.27)</t>
  </si>
  <si>
    <t>0.32 (0.14)</t>
  </si>
  <si>
    <t>0.16 (0.07)</t>
  </si>
  <si>
    <t>0.75 (0.59)</t>
  </si>
  <si>
    <t>0.90 (0.69)</t>
  </si>
  <si>
    <t>0.16 (0.21)</t>
  </si>
  <si>
    <t>44.8 (30.1)</t>
  </si>
  <si>
    <t>3.00 (1.43)</t>
  </si>
  <si>
    <t>10.6 (4.8)</t>
  </si>
  <si>
    <t>14.8 (6.7)</t>
  </si>
  <si>
    <t>18.5 (4.1)</t>
  </si>
  <si>
    <t>28.9 (13.0)</t>
  </si>
  <si>
    <t>0.52 (0.28)</t>
  </si>
  <si>
    <t>0.37 (0.20)</t>
  </si>
  <si>
    <t>0.91 (0.41)</t>
  </si>
  <si>
    <t>2.62 (1.24)</t>
  </si>
  <si>
    <t>9.64 (4.34)</t>
  </si>
  <si>
    <t>0.0055 (0.0055)</t>
  </si>
  <si>
    <t>0.14 (0.063)</t>
  </si>
  <si>
    <t>0.0045 (0.0060)</t>
  </si>
  <si>
    <t>0.13 (0.088)</t>
  </si>
  <si>
    <t>0.018 (0.009)</t>
  </si>
  <si>
    <t>0.19 (0.086)</t>
  </si>
  <si>
    <t>0.0035 (0.0035)</t>
  </si>
  <si>
    <t>0.15 (0.16)</t>
  </si>
  <si>
    <t>0.23 (0.055)</t>
  </si>
  <si>
    <t>0.021 (0.018)</t>
  </si>
  <si>
    <t>0.040 (0.034)</t>
  </si>
  <si>
    <t>0.016 (0.007)</t>
  </si>
  <si>
    <t>0.030 (0.014)</t>
  </si>
  <si>
    <t>0.0055 (0.0045)</t>
  </si>
  <si>
    <t>0.23 (0.053)</t>
  </si>
  <si>
    <r>
      <t>1,3-Butadiene (C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)</t>
    </r>
  </si>
  <si>
    <t>1.90 (1.11)</t>
  </si>
  <si>
    <t>10.8 (12.4)</t>
  </si>
  <si>
    <t>3.70 (0.90)</t>
  </si>
  <si>
    <t>1.20 (2.21)</t>
  </si>
  <si>
    <t>7.08 (3.40)</t>
  </si>
  <si>
    <t>5.00 (4.93)</t>
  </si>
  <si>
    <t>1.50 (0.50)</t>
  </si>
  <si>
    <t>0.7-4.2</t>
  </si>
  <si>
    <t>0.39 (0.15)</t>
  </si>
  <si>
    <t>14.0 (6.4)</t>
  </si>
  <si>
    <r>
      <t>2+3-Methylpentane (C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14</t>
    </r>
    <r>
      <rPr>
        <sz val="8"/>
        <rFont val="Times New Roman"/>
        <family val="1"/>
      </rPr>
      <t>)</t>
    </r>
  </si>
  <si>
    <t>28.3 (10.0)</t>
  </si>
  <si>
    <t>26.4 (10.8)</t>
  </si>
  <si>
    <t>52.7 (28.4)</t>
  </si>
  <si>
    <t xml:space="preserve">Table </t>
  </si>
  <si>
    <t>Details</t>
  </si>
  <si>
    <t>Cell</t>
  </si>
  <si>
    <t>Previous</t>
  </si>
  <si>
    <t>Updated</t>
  </si>
  <si>
    <t>This sheet tracks all the updates to Tables 1-5.</t>
  </si>
  <si>
    <t>F78</t>
  </si>
  <si>
    <t>H78</t>
  </si>
  <si>
    <t>G98</t>
  </si>
  <si>
    <t>22.3 (10.3)</t>
  </si>
  <si>
    <t>Temperate EF(NMOC, identified)</t>
  </si>
  <si>
    <t>H98</t>
  </si>
  <si>
    <t>24.8 (10.7)</t>
  </si>
  <si>
    <t>Extratropical EF (NMOC, identified)</t>
  </si>
  <si>
    <t>G99</t>
  </si>
  <si>
    <t>Temperate EF (NMOC, identified + unidentified)</t>
  </si>
  <si>
    <t>H99</t>
  </si>
  <si>
    <t>49.6 (5.7)</t>
  </si>
  <si>
    <t>Extratropical EF (NMOC, identified + unidentified)</t>
  </si>
  <si>
    <t>E4</t>
  </si>
  <si>
    <t>F4</t>
  </si>
  <si>
    <t>G4</t>
  </si>
  <si>
    <t>G17</t>
  </si>
  <si>
    <t>G18</t>
  </si>
  <si>
    <t>C36</t>
  </si>
  <si>
    <t>0.27 (0.19)</t>
  </si>
  <si>
    <t>Chaparral EF(HONO)</t>
  </si>
  <si>
    <t>A29</t>
  </si>
  <si>
    <t>F98</t>
  </si>
  <si>
    <t>25.2 (10.0)</t>
  </si>
  <si>
    <t>Boreal EF(NMOC, identified)</t>
  </si>
  <si>
    <t>F99</t>
  </si>
  <si>
    <t>Extratropical EF(NMOC, identified)</t>
  </si>
  <si>
    <t>Extratropical EF(NMOC, identified + unidentified)</t>
  </si>
  <si>
    <t>Global estimate of NMOC (average year)</t>
  </si>
  <si>
    <t>Global estimate of NMOC (El Nino year)</t>
  </si>
  <si>
    <t xml:space="preserve">Boreal EF(HCN) </t>
  </si>
  <si>
    <t>Boreal EF(CH3CN)</t>
  </si>
  <si>
    <t>F66</t>
  </si>
  <si>
    <t>F72</t>
  </si>
  <si>
    <t>1.52 (0.81)</t>
  </si>
  <si>
    <t xml:space="preserve">Deleted the chaparral row </t>
  </si>
  <si>
    <t>row 6</t>
  </si>
  <si>
    <t>F12</t>
  </si>
  <si>
    <t>Boreal EF(NMOC, identified + unidentified)</t>
  </si>
  <si>
    <t>Crop Residue EF (NMOC, global production)</t>
  </si>
  <si>
    <t>Crop Residue EF (NMOC, identified + unidentified)</t>
  </si>
  <si>
    <t>G12</t>
  </si>
  <si>
    <t>Extratropical EF (NMOC, global production)</t>
  </si>
  <si>
    <t>Extratropical EF(HCN)</t>
  </si>
  <si>
    <t>H72</t>
  </si>
  <si>
    <t>1.42 (0.56)</t>
  </si>
  <si>
    <t>Extratropical EF (CH3CN)</t>
  </si>
  <si>
    <t>H66</t>
  </si>
  <si>
    <r>
      <t>Added row 78, dichloromethane (CH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Cl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)</t>
    </r>
  </si>
  <si>
    <r>
      <t>2+3-Methylpentane (C</t>
    </r>
    <r>
      <rPr>
        <vertAlign val="subscript"/>
        <sz val="8.5"/>
        <rFont val="Times New Roman"/>
        <family val="1"/>
      </rPr>
      <t>6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14</t>
    </r>
    <r>
      <rPr>
        <sz val="8.5"/>
        <rFont val="Times New Roman"/>
        <family val="1"/>
      </rPr>
      <t>)</t>
    </r>
  </si>
  <si>
    <r>
      <t>2,3-Methylpentane (C</t>
    </r>
    <r>
      <rPr>
        <vertAlign val="subscript"/>
        <sz val="8.5"/>
        <rFont val="Times New Roman"/>
        <family val="1"/>
      </rPr>
      <t>6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12</t>
    </r>
    <r>
      <rPr>
        <sz val="8.5"/>
        <rFont val="Times New Roman"/>
        <family val="1"/>
      </rPr>
      <t xml:space="preserve">) </t>
    </r>
  </si>
  <si>
    <t>Version 1 was produced on November 8, 2010</t>
  </si>
  <si>
    <t>1585 (100)</t>
  </si>
  <si>
    <t>102 (33)</t>
  </si>
  <si>
    <t>5.59 (2.55)</t>
  </si>
  <si>
    <t>1.00 (0.49)</t>
  </si>
  <si>
    <t>93 (27)</t>
  </si>
  <si>
    <t>5.07 (1.98)</t>
  </si>
  <si>
    <t>2.55 (1.40)</t>
  </si>
  <si>
    <t>1.06 (0.37)</t>
  </si>
  <si>
    <t>2.43 (0.80)</t>
  </si>
  <si>
    <t>1.33 (1.21)</t>
  </si>
  <si>
    <t>0.79 (0.66)</t>
  </si>
  <si>
    <t>0.44 (0.35)</t>
  </si>
  <si>
    <t>Column</t>
  </si>
  <si>
    <t>1686 (38)</t>
  </si>
  <si>
    <t>63 (17)</t>
  </si>
  <si>
    <t>0.82 (0.35)</t>
  </si>
  <si>
    <t>3.9 (0.80)</t>
  </si>
  <si>
    <t>7.17 (3.42)</t>
  </si>
  <si>
    <t>2.03 (1.79)</t>
  </si>
  <si>
    <t>1.42 (0.43)</t>
  </si>
  <si>
    <t>1.13 (0.60)</t>
  </si>
  <si>
    <t>1.70 (1.05)</t>
  </si>
  <si>
    <r>
      <t>Extratropical Forest</t>
    </r>
    <r>
      <rPr>
        <vertAlign val="superscript"/>
        <sz val="8"/>
        <rFont val="Times New Roman"/>
        <family val="1"/>
      </rPr>
      <t>b</t>
    </r>
  </si>
  <si>
    <r>
      <rPr>
        <b/>
        <sz val="9"/>
        <rFont val="Times New Roman"/>
        <family val="1"/>
      </rPr>
      <t xml:space="preserve">Table 5. </t>
    </r>
    <r>
      <rPr>
        <sz val="9"/>
        <rFont val="Times New Roman"/>
        <family val="1"/>
      </rPr>
      <t xml:space="preserve">Measured and predicted estimates of NMOC emitted from biomass burning on an annual basis.  </t>
    </r>
  </si>
  <si>
    <r>
      <t xml:space="preserve">Table 3. </t>
    </r>
    <r>
      <rPr>
        <sz val="9"/>
        <rFont val="Times New Roman"/>
        <family val="1"/>
      </rPr>
      <t>Biomass loading, combustion factor, and biomass consumption estimates for various fuel types.</t>
    </r>
  </si>
  <si>
    <r>
      <rPr>
        <b/>
        <sz val="9"/>
        <rFont val="Times New Roman"/>
        <family val="1"/>
      </rPr>
      <t>Table 4.</t>
    </r>
    <r>
      <rPr>
        <sz val="9"/>
        <rFont val="Times New Roman"/>
        <family val="1"/>
      </rPr>
      <t xml:space="preserve"> Global estimates of biomass consumption in units of mass of dry matter burned (Tg) per year.</t>
    </r>
  </si>
  <si>
    <r>
      <t>Total Combusted Biomass (Tg yr</t>
    </r>
    <r>
      <rPr>
        <vertAlign val="superscript"/>
        <sz val="8.5"/>
        <rFont val="Times New Roman"/>
        <family val="1"/>
      </rPr>
      <t>-1</t>
    </r>
    <r>
      <rPr>
        <sz val="8.5"/>
        <rFont val="Times New Roman"/>
        <family val="1"/>
      </rPr>
      <t>)</t>
    </r>
    <r>
      <rPr>
        <vertAlign val="superscript"/>
        <sz val="8.5"/>
        <rFont val="Times New Roman"/>
        <family val="1"/>
      </rPr>
      <t>a</t>
    </r>
  </si>
  <si>
    <r>
      <t>EF(CO) (g kg</t>
    </r>
    <r>
      <rPr>
        <vertAlign val="superscript"/>
        <sz val="8.5"/>
        <rFont val="Times New Roman"/>
        <family val="1"/>
      </rPr>
      <t>-1</t>
    </r>
    <r>
      <rPr>
        <sz val="8.5"/>
        <rFont val="Times New Roman"/>
        <family val="1"/>
      </rPr>
      <t xml:space="preserve"> dry biomass)</t>
    </r>
    <r>
      <rPr>
        <vertAlign val="superscript"/>
        <sz val="8.5"/>
        <rFont val="Times New Roman"/>
        <family val="1"/>
      </rPr>
      <t>b</t>
    </r>
  </si>
  <si>
    <r>
      <t>CO global production (Tg yr</t>
    </r>
    <r>
      <rPr>
        <vertAlign val="superscript"/>
        <sz val="8.5"/>
        <rFont val="Times New Roman"/>
        <family val="1"/>
      </rPr>
      <t>-1</t>
    </r>
    <r>
      <rPr>
        <sz val="8.5"/>
        <rFont val="Times New Roman"/>
        <family val="1"/>
      </rPr>
      <t>)</t>
    </r>
  </si>
  <si>
    <r>
      <t>EF (NMOC, identified) (g kg</t>
    </r>
    <r>
      <rPr>
        <vertAlign val="superscript"/>
        <sz val="8.5"/>
        <rFont val="Times New Roman"/>
        <family val="1"/>
      </rPr>
      <t>-1</t>
    </r>
    <r>
      <rPr>
        <sz val="8.5"/>
        <rFont val="Times New Roman"/>
        <family val="1"/>
      </rPr>
      <t xml:space="preserve"> dry biomass)</t>
    </r>
    <r>
      <rPr>
        <vertAlign val="superscript"/>
        <sz val="8.5"/>
        <rFont val="Times New Roman"/>
        <family val="1"/>
      </rPr>
      <t>b</t>
    </r>
  </si>
  <si>
    <r>
      <t>EF (NMOC, estimation of total) (g kg</t>
    </r>
    <r>
      <rPr>
        <vertAlign val="superscript"/>
        <sz val="8.5"/>
        <rFont val="Times New Roman"/>
        <family val="1"/>
      </rPr>
      <t>-1</t>
    </r>
    <r>
      <rPr>
        <sz val="8.5"/>
        <rFont val="Times New Roman"/>
        <family val="1"/>
      </rPr>
      <t xml:space="preserve"> dry biomass)</t>
    </r>
    <r>
      <rPr>
        <vertAlign val="superscript"/>
        <sz val="8.5"/>
        <rFont val="Times New Roman"/>
        <family val="1"/>
      </rPr>
      <t>c</t>
    </r>
  </si>
  <si>
    <r>
      <t>NMOC global production (Tg yr</t>
    </r>
    <r>
      <rPr>
        <vertAlign val="superscript"/>
        <sz val="8.5"/>
        <rFont val="Times New Roman"/>
        <family val="1"/>
      </rPr>
      <t>-1</t>
    </r>
    <r>
      <rPr>
        <sz val="8.5"/>
        <rFont val="Times New Roman"/>
        <family val="1"/>
      </rPr>
      <t>)</t>
    </r>
  </si>
  <si>
    <r>
      <t>EF (BC) (g kg</t>
    </r>
    <r>
      <rPr>
        <vertAlign val="superscript"/>
        <sz val="8.5"/>
        <rFont val="Times New Roman"/>
        <family val="1"/>
      </rPr>
      <t>-1</t>
    </r>
    <r>
      <rPr>
        <sz val="8.5"/>
        <rFont val="Times New Roman"/>
        <family val="1"/>
      </rPr>
      <t xml:space="preserve"> dry biomass)</t>
    </r>
  </si>
  <si>
    <r>
      <t>BC global production (Tg yr</t>
    </r>
    <r>
      <rPr>
        <vertAlign val="superscript"/>
        <sz val="8.5"/>
        <rFont val="Times New Roman"/>
        <family val="1"/>
      </rPr>
      <t>-1</t>
    </r>
    <r>
      <rPr>
        <sz val="8.5"/>
        <rFont val="Times New Roman"/>
        <family val="1"/>
      </rPr>
      <t>)</t>
    </r>
  </si>
  <si>
    <r>
      <t>3-Ethyltoluene (C</t>
    </r>
    <r>
      <rPr>
        <vertAlign val="subscript"/>
        <sz val="8"/>
        <rFont val="Times New Roman"/>
        <family val="1"/>
      </rPr>
      <t>9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12</t>
    </r>
    <r>
      <rPr>
        <sz val="8"/>
        <rFont val="Times New Roman"/>
        <family val="1"/>
      </rPr>
      <t>)</t>
    </r>
  </si>
  <si>
    <r>
      <t>2-Ethyltoluene (C</t>
    </r>
    <r>
      <rPr>
        <vertAlign val="subscript"/>
        <sz val="8"/>
        <rFont val="Times New Roman"/>
        <family val="1"/>
      </rPr>
      <t>9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12</t>
    </r>
    <r>
      <rPr>
        <sz val="8"/>
        <rFont val="Times New Roman"/>
        <family val="1"/>
      </rPr>
      <t>)</t>
    </r>
  </si>
  <si>
    <r>
      <t>4-Ethyltoluene (C</t>
    </r>
    <r>
      <rPr>
        <vertAlign val="subscript"/>
        <sz val="8"/>
        <rFont val="Times New Roman"/>
        <family val="1"/>
      </rPr>
      <t>9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12</t>
    </r>
    <r>
      <rPr>
        <sz val="8"/>
        <rFont val="Times New Roman"/>
        <family val="1"/>
      </rPr>
      <t>)</t>
    </r>
  </si>
  <si>
    <r>
      <t>1,2,3-Trimethylbenzene (C</t>
    </r>
    <r>
      <rPr>
        <vertAlign val="subscript"/>
        <sz val="8"/>
        <rFont val="Times New Roman"/>
        <family val="1"/>
      </rPr>
      <t>9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12</t>
    </r>
    <r>
      <rPr>
        <sz val="8"/>
        <rFont val="Times New Roman"/>
        <family val="1"/>
      </rPr>
      <t>)</t>
    </r>
  </si>
  <si>
    <r>
      <t>1,2,4-Trimethylbenzene (C</t>
    </r>
    <r>
      <rPr>
        <vertAlign val="subscript"/>
        <sz val="8"/>
        <rFont val="Times New Roman"/>
        <family val="1"/>
      </rPr>
      <t>9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12</t>
    </r>
    <r>
      <rPr>
        <sz val="8"/>
        <rFont val="Times New Roman"/>
        <family val="1"/>
      </rPr>
      <t>)</t>
    </r>
  </si>
  <si>
    <r>
      <t>1,3,5-Trimethylbenzene (C</t>
    </r>
    <r>
      <rPr>
        <vertAlign val="subscript"/>
        <sz val="8"/>
        <rFont val="Times New Roman"/>
        <family val="1"/>
      </rPr>
      <t>9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12</t>
    </r>
    <r>
      <rPr>
        <sz val="8"/>
        <rFont val="Times New Roman"/>
        <family val="1"/>
      </rPr>
      <t>)</t>
    </r>
  </si>
  <si>
    <t>6.23 (3.60)</t>
  </si>
  <si>
    <r>
      <t>Peatland</t>
    </r>
    <r>
      <rPr>
        <vertAlign val="superscript"/>
        <sz val="8.5"/>
        <rFont val="Times New Roman"/>
        <family val="1"/>
      </rPr>
      <t>b</t>
    </r>
  </si>
  <si>
    <r>
      <t>Charcoal Making</t>
    </r>
    <r>
      <rPr>
        <vertAlign val="superscript"/>
        <sz val="8.5"/>
        <rFont val="Times New Roman"/>
        <family val="1"/>
      </rPr>
      <t>c</t>
    </r>
  </si>
  <si>
    <r>
      <t>Charcoal Burning</t>
    </r>
    <r>
      <rPr>
        <vertAlign val="superscript"/>
        <sz val="8.5"/>
        <rFont val="Times New Roman"/>
        <family val="1"/>
      </rPr>
      <t>d</t>
    </r>
  </si>
  <si>
    <r>
      <rPr>
        <vertAlign val="superscript"/>
        <sz val="8.5"/>
        <rFont val="Times New Roman"/>
        <family val="1"/>
      </rPr>
      <t>c</t>
    </r>
    <r>
      <rPr>
        <sz val="8.5"/>
        <rFont val="Times New Roman"/>
        <family val="1"/>
      </rPr>
      <t>EF reported in units of g of compound emitted per kg of charcoal produced</t>
    </r>
  </si>
  <si>
    <r>
      <rPr>
        <vertAlign val="superscript"/>
        <sz val="8.5"/>
        <rFont val="Times New Roman"/>
        <family val="1"/>
      </rPr>
      <t>d</t>
    </r>
    <r>
      <rPr>
        <sz val="8.5"/>
        <rFont val="Times New Roman"/>
        <family val="1"/>
      </rPr>
      <t>EF reported in units of g of compound emitted per kg of charcoal burned</t>
    </r>
  </si>
  <si>
    <r>
      <rPr>
        <vertAlign val="superscript"/>
        <sz val="8.5"/>
        <rFont val="Times New Roman"/>
        <family val="1"/>
      </rPr>
      <t>b</t>
    </r>
    <r>
      <rPr>
        <sz val="8.5"/>
        <rFont val="Times New Roman"/>
        <family val="1"/>
      </rPr>
      <t xml:space="preserve">EF include an assumed tropical forest overstory </t>
    </r>
  </si>
  <si>
    <t>Peat plus overstory</t>
  </si>
  <si>
    <t>Ballhorn et al. (2009)</t>
  </si>
  <si>
    <t>Peat only</t>
  </si>
  <si>
    <r>
      <t>c</t>
    </r>
    <r>
      <rPr>
        <sz val="8.5"/>
        <rFont val="Times New Roman"/>
        <family val="1"/>
      </rPr>
      <t>Multiplication factors to estimate total EF(NMOC) (as identified + unidentified NMOC) is described in Section 3.4</t>
    </r>
  </si>
  <si>
    <t>15.3 (5.9)</t>
  </si>
  <si>
    <r>
      <rPr>
        <b/>
        <sz val="9"/>
        <rFont val="Times New Roman"/>
        <family val="1"/>
      </rPr>
      <t xml:space="preserve">Table 2. </t>
    </r>
    <r>
      <rPr>
        <sz val="9"/>
        <rFont val="Times New Roman"/>
        <family val="1"/>
      </rPr>
      <t xml:space="preserve"> Emission factors (g kg</t>
    </r>
    <r>
      <rPr>
        <vertAlign val="superscript"/>
        <sz val="9"/>
        <rFont val="Times New Roman"/>
        <family val="1"/>
      </rPr>
      <t>-1</t>
    </r>
    <r>
      <rPr>
        <sz val="9"/>
        <rFont val="Times New Roman"/>
        <family val="1"/>
      </rPr>
      <t>) for species emitted from different types of biomass burning</t>
    </r>
    <r>
      <rPr>
        <vertAlign val="superscript"/>
        <sz val="9"/>
        <rFont val="Times New Roman"/>
        <family val="1"/>
      </rPr>
      <t>a</t>
    </r>
    <r>
      <rPr>
        <sz val="9"/>
        <rFont val="Times New Roman"/>
        <family val="1"/>
      </rPr>
      <t>.</t>
    </r>
  </si>
  <si>
    <r>
      <rPr>
        <vertAlign val="superscript"/>
        <sz val="8"/>
        <rFont val="Times New Roman"/>
        <family val="1"/>
      </rPr>
      <t>a</t>
    </r>
    <r>
      <rPr>
        <sz val="8"/>
        <rFont val="Times New Roman"/>
        <family val="1"/>
      </rPr>
      <t>See Section 2.3 for guidance in use. Emission factors are shown with an estimate of the natural variation in parenthesis, when available</t>
    </r>
  </si>
  <si>
    <r>
      <rPr>
        <b/>
        <sz val="9"/>
        <color theme="1"/>
        <rFont val="Times New Roman"/>
        <family val="1"/>
      </rPr>
      <t xml:space="preserve">Table 1. </t>
    </r>
    <r>
      <rPr>
        <sz val="9"/>
        <color theme="1"/>
        <rFont val="Times New Roman"/>
        <family val="1"/>
      </rPr>
      <t xml:space="preserve"> Emission factors (g kg</t>
    </r>
    <r>
      <rPr>
        <vertAlign val="superscript"/>
        <sz val="9"/>
        <color theme="1"/>
        <rFont val="Times New Roman"/>
        <family val="1"/>
      </rPr>
      <t>-1</t>
    </r>
    <r>
      <rPr>
        <sz val="9"/>
        <color theme="1"/>
        <rFont val="Times New Roman"/>
        <family val="1"/>
      </rPr>
      <t>) for species emitted from different types of biomass burning</t>
    </r>
    <r>
      <rPr>
        <vertAlign val="superscript"/>
        <sz val="9"/>
        <color theme="1"/>
        <rFont val="Times New Roman"/>
        <family val="1"/>
      </rPr>
      <t>a</t>
    </r>
    <r>
      <rPr>
        <sz val="9"/>
        <color theme="1"/>
        <rFont val="Times New Roman"/>
        <family val="1"/>
      </rPr>
      <t xml:space="preserve">. </t>
    </r>
  </si>
  <si>
    <r>
      <rPr>
        <vertAlign val="superscript"/>
        <sz val="8.5"/>
        <rFont val="Times New Roman"/>
        <family val="1"/>
      </rPr>
      <t>a</t>
    </r>
    <r>
      <rPr>
        <sz val="8.5"/>
        <rFont val="Times New Roman"/>
        <family val="1"/>
      </rPr>
      <t>See Section 2.3 for guidance in use. Emission factors are shown with an estimate of the natural variation in parenthesis, when available</t>
    </r>
  </si>
  <si>
    <r>
      <rPr>
        <vertAlign val="superscript"/>
        <sz val="8"/>
        <rFont val="Times New Roman"/>
        <family val="1"/>
      </rPr>
      <t>b</t>
    </r>
    <r>
      <rPr>
        <sz val="8"/>
        <rFont val="Times New Roman"/>
        <family val="1"/>
      </rPr>
      <t>EF calculated from a weighted average of boreal and temperate forest EF based on GFED3 biomass consumption estimates</t>
    </r>
  </si>
  <si>
    <t>3.36 (1.30)</t>
  </si>
  <si>
    <t>3.05 (0.90)</t>
  </si>
  <si>
    <t>9.1 (3.5)</t>
  </si>
  <si>
    <t>0.71 (0.28)</t>
  </si>
  <si>
    <t>0.64 (0.43)</t>
  </si>
  <si>
    <t>1.94 (0.85)</t>
  </si>
  <si>
    <t>0.24 (0.10)</t>
  </si>
  <si>
    <t>0.66 (0.41)</t>
  </si>
  <si>
    <t>0.79 (0.56)</t>
  </si>
  <si>
    <t>1.18 (0.41)</t>
  </si>
  <si>
    <t>0.73 (0.62)</t>
  </si>
  <si>
    <t>0.21 (0.096)</t>
  </si>
  <si>
    <t>3.55 (1.47)</t>
  </si>
  <si>
    <t>0.41 (0.15)</t>
  </si>
  <si>
    <t>0.52 (0.35)</t>
  </si>
  <si>
    <t>1.70 (0.64)</t>
  </si>
  <si>
    <t>5.82 (3.56)</t>
  </si>
  <si>
    <t>2.59 (1.78)</t>
  </si>
  <si>
    <t>1.46 (0.59)</t>
  </si>
  <si>
    <t>0.91 (0.49)</t>
  </si>
  <si>
    <t>2.08 (0.84)</t>
  </si>
  <si>
    <t>3.29 (1.38)</t>
  </si>
  <si>
    <t>0.29 (0.38)</t>
  </si>
  <si>
    <t>2.17 (1.27)</t>
  </si>
  <si>
    <t>0.27 (0.08)</t>
  </si>
  <si>
    <t>0.68 (0.37)</t>
  </si>
  <si>
    <t>0.28 (0.15)</t>
  </si>
  <si>
    <t>0.151 (0.072)</t>
  </si>
  <si>
    <t>0.134 (0.060)</t>
  </si>
  <si>
    <t>0.025 (0.013)</t>
  </si>
  <si>
    <t>0.072 (0.036)</t>
  </si>
  <si>
    <t>0.057 (0.030)</t>
  </si>
  <si>
    <t>0.043 (0.023)</t>
  </si>
  <si>
    <t>0.117 (0.060)</t>
  </si>
  <si>
    <t>0.020 (0.012)</t>
  </si>
  <si>
    <t>0.025 (0.012)</t>
  </si>
  <si>
    <t>6.26 (2.36)</t>
  </si>
  <si>
    <t>1489 (121)</t>
  </si>
  <si>
    <t>127 (45)</t>
  </si>
  <si>
    <t>5.96 (3.14)</t>
  </si>
  <si>
    <t>1.86 (1.26)</t>
  </si>
  <si>
    <t>2.82 (1.62)</t>
  </si>
  <si>
    <t>1.52 (0.82)</t>
  </si>
  <si>
    <t>0.80 (0.50)</t>
  </si>
  <si>
    <r>
      <t>Chloromethane (CH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Cl)</t>
    </r>
  </si>
  <si>
    <r>
      <t>Dibromomethane (CH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Br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)</t>
    </r>
  </si>
  <si>
    <r>
      <t>1,2-Dichloroethane (C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Cl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)</t>
    </r>
  </si>
  <si>
    <t>0.20 (0.11)</t>
  </si>
  <si>
    <t>B</t>
  </si>
  <si>
    <t>C</t>
  </si>
  <si>
    <t>D</t>
  </si>
  <si>
    <t>Yokelson et al. (2011) added</t>
  </si>
  <si>
    <t>1637 (71)</t>
  </si>
  <si>
    <t>89 (32)</t>
  </si>
  <si>
    <t>3.92 (2.39)</t>
  </si>
  <si>
    <t>2.51 (1.02)</t>
  </si>
  <si>
    <t>0.52 (0.15)</t>
  </si>
  <si>
    <t>1.12 (0.67)</t>
  </si>
  <si>
    <t>1.12 (0.35)</t>
  </si>
  <si>
    <t>0.29 (0.10)</t>
  </si>
  <si>
    <t>0.33 (0.38)</t>
  </si>
  <si>
    <t>0.20 (0.21)</t>
  </si>
  <si>
    <t>0.25 (0.45)</t>
  </si>
  <si>
    <t>0.95 (0.54)</t>
  </si>
  <si>
    <t>1.93 (1.38)</t>
  </si>
  <si>
    <t>0.35 (0.33)</t>
  </si>
  <si>
    <t>1.97 (1.66)</t>
  </si>
  <si>
    <t>2.27 (1.13)</t>
  </si>
  <si>
    <t>0.78 (0.82)</t>
  </si>
  <si>
    <t>0.73 (0.19)</t>
  </si>
  <si>
    <t>11.9 (7.6)</t>
  </si>
  <si>
    <t>12.7 (7.5)</t>
  </si>
  <si>
    <t>1509 (98)</t>
  </si>
  <si>
    <t>122 (44)</t>
  </si>
  <si>
    <t>5.68 (3.24)</t>
  </si>
  <si>
    <t>0.19 (0.090)</t>
  </si>
  <si>
    <t>1.38 (0.42)</t>
  </si>
  <si>
    <t>1.11 (0.61)</t>
  </si>
  <si>
    <t>0.42 (0.18)</t>
  </si>
  <si>
    <t>2.70 (1.75)</t>
  </si>
  <si>
    <t>2.60 (3.00)</t>
  </si>
  <si>
    <t>1.92 (1.14)</t>
  </si>
  <si>
    <t>0.72 (0.62)</t>
  </si>
  <si>
    <t>0.54 (0.47)</t>
  </si>
  <si>
    <t>4.08 (2.99)</t>
  </si>
  <si>
    <t>1.41 (0.60)</t>
  </si>
  <si>
    <t>2.46 (2.35)</t>
  </si>
  <si>
    <t>1.12 (0.69)</t>
  </si>
  <si>
    <t>0.38 (0.35)</t>
  </si>
  <si>
    <t>15.0 (7.5)</t>
  </si>
  <si>
    <t>F</t>
  </si>
  <si>
    <t>Simpson et al. (2011) updated</t>
  </si>
  <si>
    <t>G</t>
  </si>
  <si>
    <t>Yokelson et al. (2009) removed</t>
  </si>
  <si>
    <t>Christian et al. (2010) removed</t>
  </si>
  <si>
    <t>Burling et al. (in prep) updated</t>
  </si>
  <si>
    <t>H</t>
  </si>
  <si>
    <t>Recalculated given updated boreal and temperate EF</t>
  </si>
  <si>
    <t>0.45 (0.24)</t>
  </si>
  <si>
    <t>1.92 (0.20)</t>
  </si>
  <si>
    <t>1710 (39)</t>
  </si>
  <si>
    <t>67 (13)</t>
  </si>
  <si>
    <t>2.51 (0.72)</t>
  </si>
  <si>
    <t>3.26 (0.95)</t>
  </si>
  <si>
    <t>0.80 (0.28)</t>
  </si>
  <si>
    <t>0.06 (0.04)</t>
  </si>
  <si>
    <t>1.10 (0.50)</t>
  </si>
  <si>
    <t>0.83 (0.25)</t>
  </si>
  <si>
    <t>0.23 (0.20)</t>
  </si>
  <si>
    <t>0.75 (0.18)</t>
  </si>
  <si>
    <t>0.38 (0.13)</t>
  </si>
  <si>
    <t>1.03 (0.66)</t>
  </si>
  <si>
    <t>0.38 (0.12)</t>
  </si>
  <si>
    <t>0.45 (0.21)</t>
  </si>
  <si>
    <t>11.9 (5.8)</t>
  </si>
  <si>
    <t>6.0 (2.4)</t>
  </si>
  <si>
    <t>7.5 (7.6)</t>
  </si>
  <si>
    <t xml:space="preserve">EF(OC) and EF(BC) added </t>
  </si>
  <si>
    <t>EF(acetol) updated</t>
  </si>
  <si>
    <r>
      <t>3-Ethyltoluene (C</t>
    </r>
    <r>
      <rPr>
        <vertAlign val="subscript"/>
        <sz val="8.5"/>
        <rFont val="Times New Roman"/>
        <family val="1"/>
      </rPr>
      <t>9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12</t>
    </r>
    <r>
      <rPr>
        <sz val="8.5"/>
        <rFont val="Times New Roman"/>
        <family val="1"/>
      </rPr>
      <t>) added</t>
    </r>
  </si>
  <si>
    <r>
      <t>2-Ethyltoluene (C</t>
    </r>
    <r>
      <rPr>
        <vertAlign val="subscript"/>
        <sz val="8.5"/>
        <rFont val="Times New Roman"/>
        <family val="1"/>
      </rPr>
      <t>9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12</t>
    </r>
    <r>
      <rPr>
        <sz val="8.5"/>
        <rFont val="Times New Roman"/>
        <family val="1"/>
      </rPr>
      <t>) added</t>
    </r>
  </si>
  <si>
    <r>
      <t>4-Ethyltoluene (C</t>
    </r>
    <r>
      <rPr>
        <vertAlign val="subscript"/>
        <sz val="8.5"/>
        <rFont val="Times New Roman"/>
        <family val="1"/>
      </rPr>
      <t>9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12</t>
    </r>
    <r>
      <rPr>
        <sz val="8.5"/>
        <rFont val="Times New Roman"/>
        <family val="1"/>
      </rPr>
      <t>) added</t>
    </r>
  </si>
  <si>
    <r>
      <t>1,2,3-Trimethylbenzene (C</t>
    </r>
    <r>
      <rPr>
        <vertAlign val="subscript"/>
        <sz val="8.5"/>
        <rFont val="Times New Roman"/>
        <family val="1"/>
      </rPr>
      <t>9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12</t>
    </r>
    <r>
      <rPr>
        <sz val="8.5"/>
        <rFont val="Times New Roman"/>
        <family val="1"/>
      </rPr>
      <t>) added</t>
    </r>
  </si>
  <si>
    <r>
      <t>1,2,4-Trimethylbenzene (C</t>
    </r>
    <r>
      <rPr>
        <vertAlign val="subscript"/>
        <sz val="8.5"/>
        <rFont val="Times New Roman"/>
        <family val="1"/>
      </rPr>
      <t>9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12</t>
    </r>
    <r>
      <rPr>
        <sz val="8.5"/>
        <rFont val="Times New Roman"/>
        <family val="1"/>
      </rPr>
      <t>) added</t>
    </r>
  </si>
  <si>
    <r>
      <t>1,3,5-Trimethylbenzene (C</t>
    </r>
    <r>
      <rPr>
        <vertAlign val="subscript"/>
        <sz val="8.5"/>
        <rFont val="Times New Roman"/>
        <family val="1"/>
      </rPr>
      <t>9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12</t>
    </r>
    <r>
      <rPr>
        <sz val="8.5"/>
        <rFont val="Times New Roman"/>
        <family val="1"/>
      </rPr>
      <t>) added</t>
    </r>
  </si>
  <si>
    <r>
      <t>Dibromomethane (CH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Br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) added</t>
    </r>
  </si>
  <si>
    <r>
      <t>1,2-Dichloroethane (C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H</t>
    </r>
    <r>
      <rPr>
        <vertAlign val="subscript"/>
        <sz val="8.5"/>
        <rFont val="Times New Roman"/>
        <family val="1"/>
      </rPr>
      <t>4</t>
    </r>
    <r>
      <rPr>
        <sz val="8.5"/>
        <rFont val="Times New Roman"/>
        <family val="1"/>
      </rPr>
      <t>Cl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 xml:space="preserve">) added </t>
    </r>
  </si>
  <si>
    <r>
      <t>Dichloromethane (CH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Cl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) removed</t>
    </r>
  </si>
  <si>
    <r>
      <t>EF(PM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) removed</t>
    </r>
  </si>
  <si>
    <r>
      <t>PM</t>
    </r>
    <r>
      <rPr>
        <vertAlign val="subscript"/>
        <sz val="8.5"/>
        <rFont val="Times New Roman"/>
        <family val="1"/>
      </rPr>
      <t xml:space="preserve">48 </t>
    </r>
    <r>
      <rPr>
        <sz val="8.5"/>
        <rFont val="Times New Roman"/>
        <family val="1"/>
      </rPr>
      <t>(TSP) removed</t>
    </r>
  </si>
  <si>
    <r>
      <t>Trichloroethylene (C</t>
    </r>
    <r>
      <rPr>
        <vertAlign val="subscript"/>
        <sz val="8.5"/>
        <rFont val="Times New Roman"/>
        <family val="1"/>
      </rPr>
      <t>2</t>
    </r>
    <r>
      <rPr>
        <sz val="8.5"/>
        <rFont val="Times New Roman"/>
        <family val="1"/>
      </rPr>
      <t>HCl</t>
    </r>
    <r>
      <rPr>
        <vertAlign val="subscript"/>
        <sz val="8.5"/>
        <rFont val="Times New Roman"/>
        <family val="1"/>
      </rPr>
      <t>3</t>
    </r>
    <r>
      <rPr>
        <sz val="8.5"/>
        <rFont val="Times New Roman"/>
        <family val="1"/>
      </rPr>
      <t>) row removed</t>
    </r>
  </si>
  <si>
    <t xml:space="preserve"> Charcoal burning EF in units of g per kg charcoal burned</t>
  </si>
  <si>
    <t xml:space="preserve"> Charcoal making EF in units of g per kg charcoal made</t>
  </si>
  <si>
    <r>
      <t>d</t>
    </r>
    <r>
      <rPr>
        <sz val="8.5"/>
        <rFont val="Times New Roman"/>
        <family val="1"/>
      </rPr>
      <t>Emissions from peat are added to global totals to estimate a typical emissions during an El Nino year</t>
    </r>
  </si>
  <si>
    <t xml:space="preserve"> EF for open cooking/cooking stoves was taken as the averages of open cooking and cooking stove EF</t>
  </si>
  <si>
    <t xml:space="preserve"> EF for open cooking fires was used to represent EF for all biofuel since cooking fires are the dominant source of biofuel emissions globally</t>
  </si>
  <si>
    <t xml:space="preserve"> Charcoal burning estimate is in units of Tg charcoal burned per year</t>
  </si>
  <si>
    <t xml:space="preserve"> Charcoal making estimate is in units of Tg charcoal made per year</t>
  </si>
  <si>
    <r>
      <rPr>
        <vertAlign val="superscript"/>
        <sz val="8.5"/>
        <rFont val="Times New Roman"/>
        <family val="1"/>
      </rPr>
      <t>a</t>
    </r>
    <r>
      <rPr>
        <sz val="8.5"/>
        <rFont val="Times New Roman"/>
        <family val="1"/>
      </rPr>
      <t>Total combusted biomass estimates are from Table 4 averages (this work), unless otherwise noted</t>
    </r>
  </si>
  <si>
    <t>EF(HONO) updated</t>
  </si>
  <si>
    <r>
      <rPr>
        <vertAlign val="superscript"/>
        <sz val="8.5"/>
        <rFont val="Times New Roman"/>
        <family val="1"/>
      </rPr>
      <t>a</t>
    </r>
    <r>
      <rPr>
        <sz val="8.5"/>
        <rFont val="Times New Roman"/>
        <family val="1"/>
      </rPr>
      <t xml:space="preserve">Source is </t>
    </r>
    <r>
      <rPr>
        <i/>
        <sz val="8.5"/>
        <rFont val="Times New Roman"/>
        <family val="1"/>
      </rPr>
      <t>Andreae and Merlet</t>
    </r>
    <r>
      <rPr>
        <sz val="8.5"/>
        <rFont val="Times New Roman"/>
        <family val="1"/>
      </rPr>
      <t xml:space="preserve"> (2001)</t>
    </r>
  </si>
  <si>
    <t>Value of 640 Tg/yr is cited in original work as "extratropical forest", which encompasses both boreal and temperate forest types</t>
  </si>
  <si>
    <r>
      <rPr>
        <vertAlign val="superscript"/>
        <sz val="8.5"/>
        <rFont val="Times New Roman"/>
        <family val="1"/>
      </rPr>
      <t>b</t>
    </r>
    <r>
      <rPr>
        <sz val="8.5"/>
        <rFont val="Times New Roman"/>
        <family val="1"/>
      </rPr>
      <t xml:space="preserve">Source is </t>
    </r>
    <r>
      <rPr>
        <i/>
        <sz val="8.5"/>
        <rFont val="Times New Roman"/>
        <family val="1"/>
      </rPr>
      <t>Bond et al.</t>
    </r>
    <r>
      <rPr>
        <sz val="8.5"/>
        <rFont val="Times New Roman"/>
        <family val="1"/>
      </rPr>
      <t xml:space="preserve"> (2004). Estimates from Table 4 in original work</t>
    </r>
  </si>
  <si>
    <r>
      <rPr>
        <vertAlign val="superscript"/>
        <sz val="8.5"/>
        <rFont val="Times New Roman"/>
        <family val="1"/>
      </rPr>
      <t>d</t>
    </r>
    <r>
      <rPr>
        <sz val="8.5"/>
        <rFont val="Times New Roman"/>
        <family val="1"/>
      </rPr>
      <t xml:space="preserve">Source is </t>
    </r>
    <r>
      <rPr>
        <i/>
        <sz val="8.5"/>
        <rFont val="Times New Roman"/>
        <family val="1"/>
      </rPr>
      <t>Ludwig et al.</t>
    </r>
    <r>
      <rPr>
        <sz val="8.5"/>
        <rFont val="Times New Roman"/>
        <family val="1"/>
      </rPr>
      <t xml:space="preserve"> (2003)</t>
    </r>
  </si>
  <si>
    <r>
      <t xml:space="preserve"> and pasture maintenance estimate of 240 Tg/yr from</t>
    </r>
    <r>
      <rPr>
        <i/>
        <sz val="8.5"/>
        <rFont val="Times New Roman"/>
        <family val="1"/>
      </rPr>
      <t xml:space="preserve"> Yokelson et al.</t>
    </r>
    <r>
      <rPr>
        <sz val="8.5"/>
        <rFont val="Times New Roman"/>
        <family val="1"/>
      </rPr>
      <t xml:space="preserve"> (2008)</t>
    </r>
  </si>
  <si>
    <t>EF(HONO) added</t>
  </si>
  <si>
    <t>3.11 (1.57)</t>
  </si>
  <si>
    <t>0.52 (0.14)</t>
  </si>
  <si>
    <t>1.24 (0.28)</t>
  </si>
  <si>
    <t>3.77 (0.91)</t>
  </si>
  <si>
    <t>0.08 (0.01)</t>
  </si>
  <si>
    <t>0.11 (0.04)</t>
  </si>
  <si>
    <t>0.45 (0.07)</t>
  </si>
  <si>
    <t>0.21 (0.06)</t>
  </si>
  <si>
    <t>0.15 (0.04)</t>
  </si>
  <si>
    <t>0.19 (0.06)</t>
  </si>
  <si>
    <t>0.03 (0.002)</t>
  </si>
  <si>
    <t>0.06 (0.002)</t>
  </si>
  <si>
    <t>0.38 (0.16)</t>
  </si>
  <si>
    <t>EF(NOx as NO) updated</t>
  </si>
  <si>
    <t>EF(acetaldehyde) updated</t>
  </si>
  <si>
    <t>EF(phenol) updated</t>
  </si>
  <si>
    <t>EF(glycolaldehyde) updated</t>
  </si>
  <si>
    <t>EF(methyl vinyl ether) updated</t>
  </si>
  <si>
    <t>EF(furan) updated</t>
  </si>
  <si>
    <t>EF(acetone) updated</t>
  </si>
  <si>
    <t>EF(acetonitrile) updated</t>
  </si>
  <si>
    <t>EF(benzene) updated</t>
  </si>
  <si>
    <t>EF(toluene) updated</t>
  </si>
  <si>
    <t>EF(propenenitrile) updated</t>
  </si>
  <si>
    <t>EF(propanenitrile) updated</t>
  </si>
  <si>
    <t>EF(isoprene) updated</t>
  </si>
  <si>
    <t>EF(NMOC, identified) updated</t>
  </si>
  <si>
    <t>EF(NMOC, identified + unidentified) updated</t>
  </si>
  <si>
    <t>EF(BC) updated</t>
  </si>
  <si>
    <t>EF(OC) updated</t>
  </si>
  <si>
    <t>0.81 (0.38)</t>
  </si>
  <si>
    <t>2.01 (0.38)</t>
  </si>
  <si>
    <t>2.62 (4.18)</t>
  </si>
  <si>
    <t>0.70 (1.26)</t>
  </si>
  <si>
    <t>12.4 (6.2)</t>
  </si>
  <si>
    <t>29.3 (10.1)</t>
  </si>
  <si>
    <t>26.0 (8.8)</t>
  </si>
  <si>
    <t>48.7 (32.4)</t>
  </si>
  <si>
    <t>19.2 (7.6)</t>
  </si>
  <si>
    <t>25.7 (9.8)</t>
  </si>
  <si>
    <t>27.0 (13.8)</t>
  </si>
  <si>
    <t>E</t>
  </si>
  <si>
    <t>All NMOC global production estimates updated except rows 8-11</t>
  </si>
  <si>
    <t>All EF(NMOC, estimation of total) updated except rows 10-11</t>
  </si>
  <si>
    <t>All  EF(NMOC, identified) updated except rows 8-11</t>
  </si>
  <si>
    <t>CO global production updated, row 4</t>
  </si>
  <si>
    <t>EF(CO) updated, row 4</t>
  </si>
  <si>
    <t>I</t>
  </si>
  <si>
    <t>EF(BC) updated, row 12</t>
  </si>
  <si>
    <t>BC global production updated, row 12</t>
  </si>
  <si>
    <r>
      <t>Methacrolein (C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O)</t>
    </r>
  </si>
  <si>
    <t>0.80 (0.57)</t>
  </si>
  <si>
    <t>2.30 (0.74)</t>
  </si>
  <si>
    <t>0.0019 (0.0012)</t>
  </si>
  <si>
    <t>All</t>
  </si>
  <si>
    <t>EF(NMHC) row deleted</t>
  </si>
  <si>
    <r>
      <t>NMOC (identified + unidentified)</t>
    </r>
    <r>
      <rPr>
        <vertAlign val="superscript"/>
        <sz val="8"/>
        <rFont val="Times New Roman"/>
        <family val="1"/>
      </rPr>
      <t>c</t>
    </r>
  </si>
  <si>
    <r>
      <t>CN (particles 0.003-3 µm diameter)</t>
    </r>
    <r>
      <rPr>
        <vertAlign val="superscript"/>
        <sz val="8"/>
        <rFont val="Times New Roman"/>
        <family val="1"/>
      </rPr>
      <t>d</t>
    </r>
  </si>
  <si>
    <r>
      <t>PM</t>
    </r>
    <r>
      <rPr>
        <vertAlign val="subscript"/>
        <sz val="8"/>
        <rFont val="Times New Roman"/>
        <family val="1"/>
      </rPr>
      <t>2.5</t>
    </r>
    <r>
      <rPr>
        <vertAlign val="superscript"/>
        <sz val="8"/>
        <rFont val="Times New Roman"/>
        <family val="1"/>
      </rPr>
      <t>e</t>
    </r>
  </si>
  <si>
    <r>
      <t>0.56 (0.19)</t>
    </r>
    <r>
      <rPr>
        <vertAlign val="superscript"/>
        <sz val="8"/>
        <color theme="1"/>
        <rFont val="Times New Roman"/>
        <family val="1"/>
      </rPr>
      <t>f</t>
    </r>
  </si>
  <si>
    <r>
      <t>8.6-9.7</t>
    </r>
    <r>
      <rPr>
        <vertAlign val="superscript"/>
        <sz val="8"/>
        <color theme="1"/>
        <rFont val="Times New Roman"/>
        <family val="1"/>
      </rPr>
      <t>f</t>
    </r>
  </si>
  <si>
    <r>
      <rPr>
        <vertAlign val="superscript"/>
        <sz val="8"/>
        <rFont val="Times New Roman"/>
        <family val="1"/>
      </rPr>
      <t>c</t>
    </r>
    <r>
      <rPr>
        <sz val="8"/>
        <rFont val="Times New Roman"/>
        <family val="1"/>
      </rPr>
      <t>Estimated (see Sect. 3.4)</t>
    </r>
  </si>
  <si>
    <r>
      <rPr>
        <vertAlign val="superscript"/>
        <sz val="8"/>
        <rFont val="Times New Roman"/>
        <family val="1"/>
      </rPr>
      <t>d</t>
    </r>
    <r>
      <rPr>
        <sz val="8"/>
        <rFont val="Times New Roman"/>
        <family val="1"/>
      </rPr>
      <t>Number of particles per kg fuel burned</t>
    </r>
  </si>
  <si>
    <r>
      <rPr>
        <vertAlign val="superscript"/>
        <sz val="8"/>
        <rFont val="Times New Roman"/>
        <family val="1"/>
      </rPr>
      <t>e</t>
    </r>
    <r>
      <rPr>
        <sz val="8"/>
        <rFont val="Times New Roman"/>
        <family val="1"/>
      </rPr>
      <t>PM</t>
    </r>
    <r>
      <rPr>
        <vertAlign val="subscript"/>
        <sz val="8"/>
        <rFont val="Times New Roman"/>
        <family val="1"/>
      </rPr>
      <t>1</t>
    </r>
    <r>
      <rPr>
        <sz val="8"/>
        <rFont val="Times New Roman"/>
        <family val="1"/>
      </rPr>
      <t>-PM</t>
    </r>
    <r>
      <rPr>
        <vertAlign val="subscript"/>
        <sz val="8"/>
        <rFont val="Times New Roman"/>
        <family val="1"/>
      </rPr>
      <t>5</t>
    </r>
    <r>
      <rPr>
        <sz val="8"/>
        <rFont val="Times New Roman"/>
        <family val="1"/>
      </rPr>
      <t xml:space="preserve"> categorized as PM</t>
    </r>
    <r>
      <rPr>
        <vertAlign val="subscript"/>
        <sz val="8"/>
        <rFont val="Times New Roman"/>
        <family val="1"/>
      </rPr>
      <t>2.5</t>
    </r>
  </si>
  <si>
    <r>
      <rPr>
        <vertAlign val="superscript"/>
        <sz val="8"/>
        <rFont val="Times New Roman"/>
        <family val="1"/>
      </rPr>
      <t>f</t>
    </r>
    <r>
      <rPr>
        <sz val="8"/>
        <rFont val="Times New Roman"/>
        <family val="1"/>
      </rPr>
      <t xml:space="preserve">Source is </t>
    </r>
    <r>
      <rPr>
        <i/>
        <sz val="8"/>
        <rFont val="Times New Roman"/>
        <family val="1"/>
      </rPr>
      <t>Andreae and Merlet</t>
    </r>
    <r>
      <rPr>
        <sz val="8"/>
        <rFont val="Times New Roman"/>
        <family val="1"/>
      </rPr>
      <t xml:space="preserve"> (2001)</t>
    </r>
  </si>
  <si>
    <r>
      <t>NMOC (identified + unidentified)</t>
    </r>
    <r>
      <rPr>
        <vertAlign val="superscript"/>
        <sz val="8.5"/>
        <rFont val="Times New Roman"/>
        <family val="1"/>
      </rPr>
      <t>e</t>
    </r>
  </si>
  <si>
    <r>
      <t>PM</t>
    </r>
    <r>
      <rPr>
        <vertAlign val="subscript"/>
        <sz val="8.5"/>
        <rFont val="Times New Roman"/>
        <family val="1"/>
      </rPr>
      <t>2.5</t>
    </r>
    <r>
      <rPr>
        <vertAlign val="superscript"/>
        <sz val="8.5"/>
        <rFont val="Times New Roman"/>
        <family val="1"/>
      </rPr>
      <t>f</t>
    </r>
  </si>
  <si>
    <r>
      <t>1.0</t>
    </r>
    <r>
      <rPr>
        <vertAlign val="superscript"/>
        <sz val="8.5"/>
        <rFont val="Times New Roman"/>
        <family val="1"/>
      </rPr>
      <t>g</t>
    </r>
  </si>
  <si>
    <r>
      <t>0.53</t>
    </r>
    <r>
      <rPr>
        <vertAlign val="superscript"/>
        <sz val="8.5"/>
        <rFont val="Times New Roman"/>
        <family val="1"/>
      </rPr>
      <t>g</t>
    </r>
  </si>
  <si>
    <r>
      <t>1.3</t>
    </r>
    <r>
      <rPr>
        <vertAlign val="superscript"/>
        <sz val="8.5"/>
        <rFont val="Times New Roman"/>
        <family val="1"/>
      </rPr>
      <t>g</t>
    </r>
  </si>
  <si>
    <r>
      <t>1.8</t>
    </r>
    <r>
      <rPr>
        <vertAlign val="superscript"/>
        <sz val="8.5"/>
        <rFont val="Times New Roman"/>
        <family val="1"/>
      </rPr>
      <t>g</t>
    </r>
  </si>
  <si>
    <r>
      <rPr>
        <vertAlign val="superscript"/>
        <sz val="8.5"/>
        <rFont val="Times New Roman"/>
        <family val="1"/>
      </rPr>
      <t>e</t>
    </r>
    <r>
      <rPr>
        <sz val="8.5"/>
        <rFont val="Times New Roman"/>
        <family val="1"/>
      </rPr>
      <t>Estimated (see Sect. 3.4)</t>
    </r>
  </si>
  <si>
    <r>
      <rPr>
        <vertAlign val="superscript"/>
        <sz val="8.5"/>
        <rFont val="Times New Roman"/>
        <family val="1"/>
      </rPr>
      <t>f</t>
    </r>
    <r>
      <rPr>
        <sz val="8.5"/>
        <rFont val="Times New Roman"/>
        <family val="1"/>
      </rPr>
      <t>PM</t>
    </r>
    <r>
      <rPr>
        <vertAlign val="subscript"/>
        <sz val="8.5"/>
        <rFont val="Times New Roman"/>
        <family val="1"/>
      </rPr>
      <t>1</t>
    </r>
    <r>
      <rPr>
        <sz val="8.5"/>
        <rFont val="Times New Roman"/>
        <family val="1"/>
      </rPr>
      <t>-PM</t>
    </r>
    <r>
      <rPr>
        <vertAlign val="subscript"/>
        <sz val="8.5"/>
        <rFont val="Times New Roman"/>
        <family val="1"/>
      </rPr>
      <t>5</t>
    </r>
    <r>
      <rPr>
        <sz val="8.5"/>
        <rFont val="Times New Roman"/>
        <family val="1"/>
      </rPr>
      <t xml:space="preserve"> categorized as PM</t>
    </r>
    <r>
      <rPr>
        <vertAlign val="subscript"/>
        <sz val="8.5"/>
        <rFont val="Times New Roman"/>
        <family val="1"/>
      </rPr>
      <t>2.5</t>
    </r>
  </si>
  <si>
    <r>
      <rPr>
        <vertAlign val="superscript"/>
        <sz val="8.5"/>
        <rFont val="Times New Roman"/>
        <family val="1"/>
      </rPr>
      <t>g</t>
    </r>
    <r>
      <rPr>
        <sz val="8.5"/>
        <rFont val="Times New Roman"/>
        <family val="1"/>
      </rPr>
      <t xml:space="preserve">Source is </t>
    </r>
    <r>
      <rPr>
        <i/>
        <sz val="8.5"/>
        <rFont val="Times New Roman"/>
        <family val="1"/>
      </rPr>
      <t xml:space="preserve">Bond et al. </t>
    </r>
    <r>
      <rPr>
        <sz val="8.5"/>
        <rFont val="Times New Roman"/>
        <family val="1"/>
      </rPr>
      <t>(2004)</t>
    </r>
  </si>
  <si>
    <t>53-119</t>
  </si>
  <si>
    <t>21-84</t>
  </si>
  <si>
    <t>24.5-44.5</t>
  </si>
  <si>
    <t>Pine dominated forest</t>
  </si>
  <si>
    <t>6.5-32</t>
  </si>
  <si>
    <t>Yokelson et al. (2007b)</t>
  </si>
  <si>
    <t>Campbell et al. (2007)</t>
  </si>
  <si>
    <t>Oregon, USA</t>
  </si>
  <si>
    <t>Mixed conifer forest</t>
  </si>
  <si>
    <t>34-44</t>
  </si>
  <si>
    <t xml:space="preserve">Added Campbell et al. (2007) </t>
  </si>
  <si>
    <t xml:space="preserve">Added Yokelson et al. (2007b) </t>
  </si>
  <si>
    <t>5.1-5.8</t>
  </si>
  <si>
    <t>Version 2 was started on January 14 2011 and documents changes until April 27 2011 (prior to submission to ACP).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</si>
</sst>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0.0E+00"/>
    <numFmt numFmtId="167" formatCode="0.0000"/>
  </numFmts>
  <fonts count="41">
    <font>
      <sz val="11"/>
      <color theme="1"/>
      <name val="Calibri"/>
      <family val="2"/>
      <scheme val="minor"/>
    </font>
    <font>
      <sz val="8.5"/>
      <color theme="1"/>
      <name val="Times New Roman"/>
      <family val="1"/>
    </font>
    <font>
      <sz val="8.5"/>
      <name val="Times New Roman"/>
      <family val="1"/>
    </font>
    <font>
      <vertAlign val="subscript"/>
      <sz val="8.5"/>
      <name val="Times New Roman"/>
      <family val="1"/>
    </font>
    <font>
      <i/>
      <sz val="8.5"/>
      <name val="Times New Roman"/>
      <family val="1"/>
    </font>
    <font>
      <vertAlign val="superscript"/>
      <sz val="8.5"/>
      <name val="Times New Roman"/>
      <family val="1"/>
    </font>
    <font>
      <i/>
      <vertAlign val="subscript"/>
      <sz val="8.5"/>
      <name val="Times New Roman"/>
      <family val="1"/>
    </font>
    <font>
      <u/>
      <vertAlign val="superscript"/>
      <sz val="8.5"/>
      <name val="Times New Roman"/>
      <family val="1"/>
    </font>
    <font>
      <sz val="9"/>
      <color theme="1"/>
      <name val="Times New Roman"/>
      <family val="1"/>
    </font>
    <font>
      <sz val="9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u/>
      <vertAlign val="superscript"/>
      <sz val="10"/>
      <name val="Times New Roman"/>
      <family val="1"/>
    </font>
    <font>
      <i/>
      <sz val="10"/>
      <name val="Times New Roman"/>
      <family val="1"/>
    </font>
    <font>
      <sz val="8.5"/>
      <color indexed="48"/>
      <name val="Times New Roman"/>
      <family val="1"/>
    </font>
    <font>
      <sz val="8.5"/>
      <color rgb="FFFF0000"/>
      <name val="Times New Roman"/>
      <family val="1"/>
    </font>
    <font>
      <sz val="9"/>
      <color indexed="17"/>
      <name val="Times New Roman"/>
      <family val="1"/>
    </font>
    <font>
      <b/>
      <sz val="8.5"/>
      <name val="Times New Roman"/>
      <family val="1"/>
    </font>
    <font>
      <b/>
      <vertAlign val="superscript"/>
      <sz val="8.5"/>
      <name val="Times New Roman"/>
      <family val="1"/>
    </font>
    <font>
      <vertAlign val="superscript"/>
      <sz val="8.5"/>
      <color indexed="10"/>
      <name val="Times New Roman"/>
      <family val="1"/>
    </font>
    <font>
      <sz val="8.5"/>
      <color rgb="FF000000"/>
      <name val="Times New Roman"/>
      <family val="1"/>
    </font>
    <font>
      <b/>
      <i/>
      <sz val="8.5"/>
      <name val="Times New Roman"/>
      <family val="1"/>
    </font>
    <font>
      <sz val="8.5"/>
      <color indexed="55"/>
      <name val="Times New Roman"/>
      <family val="1"/>
    </font>
    <font>
      <sz val="8.5"/>
      <color theme="0" tint="-0.34998626667073579"/>
      <name val="Times New Roman"/>
      <family val="1"/>
    </font>
    <font>
      <i/>
      <sz val="8.5"/>
      <color theme="1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sz val="8"/>
      <color theme="1"/>
      <name val="Times New Roman"/>
      <family val="1"/>
    </font>
    <font>
      <vertAlign val="subscript"/>
      <sz val="8"/>
      <name val="Times New Roman"/>
      <family val="1"/>
    </font>
    <font>
      <i/>
      <sz val="8"/>
      <name val="Times New Roman"/>
      <family val="1"/>
    </font>
    <font>
      <i/>
      <sz val="8"/>
      <name val="Calibri"/>
      <family val="2"/>
    </font>
    <font>
      <i/>
      <vertAlign val="subscript"/>
      <sz val="8"/>
      <name val="Times New Roman"/>
      <family val="1"/>
    </font>
    <font>
      <vertAlign val="superscript"/>
      <sz val="8"/>
      <color theme="1"/>
      <name val="Times New Roman"/>
      <family val="1"/>
    </font>
    <font>
      <vertAlign val="subscript"/>
      <sz val="8"/>
      <color theme="1"/>
      <name val="Times New Roman"/>
      <family val="1"/>
    </font>
    <font>
      <sz val="8"/>
      <color rgb="FF00B050"/>
      <name val="Times New Roman"/>
      <family val="1"/>
    </font>
    <font>
      <sz val="11"/>
      <name val="Times New Roman"/>
      <family val="1"/>
    </font>
    <font>
      <vertAlign val="superscript"/>
      <sz val="9"/>
      <color theme="1"/>
      <name val="Times New Roman"/>
      <family val="1"/>
    </font>
    <font>
      <vertAlign val="superscript"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4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5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2" fillId="0" borderId="0" xfId="0" applyFont="1"/>
    <xf numFmtId="0" fontId="11" fillId="0" borderId="0" xfId="0" applyFont="1"/>
    <xf numFmtId="0" fontId="12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17" fillId="0" borderId="0" xfId="0" applyFont="1"/>
    <xf numFmtId="0" fontId="2" fillId="0" borderId="0" xfId="0" applyFont="1" applyFill="1" applyBorder="1" applyAlignment="1">
      <alignment wrapText="1"/>
    </xf>
    <xf numFmtId="0" fontId="9" fillId="0" borderId="0" xfId="0" applyFont="1" applyBorder="1"/>
    <xf numFmtId="0" fontId="19" fillId="0" borderId="0" xfId="0" applyFont="1"/>
    <xf numFmtId="0" fontId="1" fillId="0" borderId="0" xfId="0" applyFont="1" applyBorder="1"/>
    <xf numFmtId="0" fontId="20" fillId="0" borderId="1" xfId="0" applyFont="1" applyBorder="1" applyAlignment="1">
      <alignment horizontal="center" vertical="top"/>
    </xf>
    <xf numFmtId="165" fontId="2" fillId="0" borderId="0" xfId="0" applyNumberFormat="1" applyFont="1"/>
    <xf numFmtId="0" fontId="2" fillId="0" borderId="0" xfId="0" applyNumberFormat="1" applyFont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2" fillId="0" borderId="0" xfId="0" applyFont="1"/>
    <xf numFmtId="0" fontId="18" fillId="0" borderId="0" xfId="0" applyFont="1"/>
    <xf numFmtId="0" fontId="23" fillId="0" borderId="0" xfId="0" applyFont="1"/>
    <xf numFmtId="0" fontId="2" fillId="0" borderId="1" xfId="0" applyFont="1" applyBorder="1" applyAlignment="1">
      <alignment vertical="center"/>
    </xf>
    <xf numFmtId="0" fontId="9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4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wrapText="1"/>
    </xf>
    <xf numFmtId="1" fontId="2" fillId="0" borderId="0" xfId="0" applyNumberFormat="1" applyFont="1" applyFill="1" applyAlignment="1">
      <alignment vertical="center"/>
    </xf>
    <xf numFmtId="1" fontId="1" fillId="0" borderId="0" xfId="0" applyNumberFormat="1" applyFont="1" applyFill="1"/>
    <xf numFmtId="0" fontId="16" fillId="0" borderId="0" xfId="0" applyFont="1" applyFill="1"/>
    <xf numFmtId="0" fontId="15" fillId="0" borderId="0" xfId="0" applyFont="1" applyFill="1"/>
    <xf numFmtId="0" fontId="12" fillId="0" borderId="0" xfId="0" applyFont="1" applyFill="1"/>
    <xf numFmtId="164" fontId="19" fillId="0" borderId="0" xfId="0" applyNumberFormat="1" applyFont="1" applyFill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Alignment="1">
      <alignment horizontal="center" vertical="center"/>
    </xf>
    <xf numFmtId="0" fontId="13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1" fontId="2" fillId="0" borderId="0" xfId="0" applyNumberFormat="1" applyFont="1" applyFill="1" applyAlignment="1">
      <alignment horizontal="center" vertical="center"/>
    </xf>
    <xf numFmtId="0" fontId="28" fillId="0" borderId="1" xfId="0" applyFont="1" applyFill="1" applyBorder="1" applyAlignment="1">
      <alignment horizontal="left" vertical="top"/>
    </xf>
    <xf numFmtId="0" fontId="30" fillId="0" borderId="0" xfId="0" applyFont="1"/>
    <xf numFmtId="1" fontId="28" fillId="0" borderId="0" xfId="0" applyNumberFormat="1" applyFont="1" applyFill="1" applyAlignment="1">
      <alignment horizontal="center" vertical="center"/>
    </xf>
    <xf numFmtId="2" fontId="28" fillId="0" borderId="0" xfId="0" applyNumberFormat="1" applyFont="1" applyBorder="1" applyAlignment="1">
      <alignment horizontal="center" vertical="center"/>
    </xf>
    <xf numFmtId="2" fontId="28" fillId="0" borderId="0" xfId="0" applyNumberFormat="1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8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Fill="1" applyBorder="1" applyAlignment="1">
      <alignment vertical="center"/>
    </xf>
    <xf numFmtId="0" fontId="30" fillId="0" borderId="0" xfId="0" applyFont="1" applyFill="1"/>
    <xf numFmtId="2" fontId="28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Border="1"/>
    <xf numFmtId="165" fontId="28" fillId="0" borderId="0" xfId="0" applyNumberFormat="1" applyFont="1" applyFill="1" applyAlignment="1">
      <alignment horizontal="center" vertical="center"/>
    </xf>
    <xf numFmtId="165" fontId="30" fillId="0" borderId="0" xfId="0" applyNumberFormat="1" applyFont="1" applyFill="1"/>
    <xf numFmtId="165" fontId="30" fillId="0" borderId="0" xfId="0" applyNumberFormat="1" applyFont="1"/>
    <xf numFmtId="0" fontId="28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28" fillId="0" borderId="0" xfId="0" applyFont="1" applyFill="1"/>
    <xf numFmtId="0" fontId="0" fillId="0" borderId="0" xfId="0" applyFont="1"/>
    <xf numFmtId="0" fontId="1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" xfId="0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164" fontId="28" fillId="0" borderId="0" xfId="0" applyNumberFormat="1" applyFont="1" applyFill="1" applyAlignment="1">
      <alignment horizontal="center" vertical="center"/>
    </xf>
    <xf numFmtId="1" fontId="28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38" fillId="0" borderId="0" xfId="0" applyFont="1" applyFill="1"/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8" fillId="0" borderId="0" xfId="0" applyFont="1" applyFill="1" applyAlignment="1">
      <alignment horizontal="center" vertical="center"/>
    </xf>
    <xf numFmtId="11" fontId="28" fillId="0" borderId="0" xfId="0" applyNumberFormat="1" applyFont="1" applyFill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7" fontId="1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1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0" fontId="30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Fill="1" applyBorder="1" applyAlignment="1">
      <alignment horizontal="left" vertical="center"/>
    </xf>
    <xf numFmtId="0" fontId="0" fillId="0" borderId="0" xfId="0" applyFill="1"/>
    <xf numFmtId="0" fontId="2" fillId="0" borderId="0" xfId="0" applyFont="1" applyFill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0" xfId="0" applyFont="1" applyFill="1" applyAlignment="1">
      <alignment horizontal="left" vertical="center"/>
    </xf>
    <xf numFmtId="0" fontId="32" fillId="0" borderId="0" xfId="0" applyFont="1" applyFill="1" applyBorder="1" applyAlignment="1">
      <alignment horizontal="left" vertical="center"/>
    </xf>
    <xf numFmtId="0" fontId="32" fillId="0" borderId="0" xfId="0" applyFont="1" applyFill="1" applyAlignment="1">
      <alignment horizontal="left" vertical="center"/>
    </xf>
    <xf numFmtId="165" fontId="28" fillId="0" borderId="0" xfId="0" applyNumberFormat="1" applyFont="1" applyFill="1" applyBorder="1" applyAlignment="1">
      <alignment horizontal="left" vertical="center"/>
    </xf>
    <xf numFmtId="2" fontId="28" fillId="0" borderId="0" xfId="0" applyNumberFormat="1" applyFont="1" applyFill="1" applyBorder="1" applyAlignment="1">
      <alignment horizontal="left" vertical="center"/>
    </xf>
    <xf numFmtId="0" fontId="28" fillId="0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" fontId="2" fillId="0" borderId="0" xfId="0" applyNumberFormat="1" applyFont="1" applyFill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7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2" fontId="20" fillId="0" borderId="0" xfId="0" applyNumberFormat="1" applyFont="1" applyFill="1" applyAlignment="1">
      <alignment horizontal="center" vertical="center"/>
    </xf>
    <xf numFmtId="11" fontId="20" fillId="0" borderId="0" xfId="0" applyNumberFormat="1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1" fontId="2" fillId="0" borderId="0" xfId="0" applyNumberFormat="1" applyFont="1"/>
    <xf numFmtId="1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" fontId="2" fillId="0" borderId="0" xfId="0" applyNumberFormat="1" applyFont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9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2" fontId="12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1" fillId="0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Fill="1" applyAlignment="1">
      <alignment horizontal="left" wrapText="1"/>
    </xf>
    <xf numFmtId="0" fontId="18" fillId="0" borderId="0" xfId="0" applyFont="1" applyFill="1" applyAlignment="1">
      <alignment horizontal="left" vertical="center"/>
    </xf>
    <xf numFmtId="2" fontId="30" fillId="0" borderId="0" xfId="0" applyNumberFormat="1" applyFont="1" applyFill="1"/>
    <xf numFmtId="0" fontId="1" fillId="0" borderId="2" xfId="0" applyFont="1" applyBorder="1"/>
    <xf numFmtId="0" fontId="2" fillId="0" borderId="2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left"/>
    </xf>
    <xf numFmtId="2" fontId="28" fillId="0" borderId="1" xfId="0" applyNumberFormat="1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vertical="center" wrapText="1"/>
    </xf>
    <xf numFmtId="1" fontId="28" fillId="0" borderId="0" xfId="0" applyNumberFormat="1" applyFont="1" applyBorder="1" applyAlignment="1">
      <alignment horizontal="left" vertical="center"/>
    </xf>
    <xf numFmtId="1" fontId="28" fillId="0" borderId="0" xfId="0" applyNumberFormat="1" applyFont="1" applyFill="1" applyAlignment="1">
      <alignment horizontal="left" vertical="center"/>
    </xf>
    <xf numFmtId="2" fontId="28" fillId="0" borderId="0" xfId="0" applyNumberFormat="1" applyFont="1" applyBorder="1" applyAlignment="1">
      <alignment horizontal="left" vertical="center"/>
    </xf>
    <xf numFmtId="2" fontId="28" fillId="0" borderId="0" xfId="0" applyNumberFormat="1" applyFont="1" applyFill="1" applyAlignment="1">
      <alignment horizontal="left" vertical="center"/>
    </xf>
    <xf numFmtId="0" fontId="28" fillId="0" borderId="0" xfId="0" applyNumberFormat="1" applyFont="1" applyBorder="1" applyAlignment="1">
      <alignment horizontal="left" vertical="center"/>
    </xf>
    <xf numFmtId="2" fontId="28" fillId="0" borderId="0" xfId="0" applyNumberFormat="1" applyFont="1" applyAlignment="1">
      <alignment horizontal="left" vertical="center"/>
    </xf>
    <xf numFmtId="164" fontId="28" fillId="0" borderId="0" xfId="0" applyNumberFormat="1" applyFont="1" applyFill="1" applyAlignment="1">
      <alignment horizontal="left" vertical="center"/>
    </xf>
    <xf numFmtId="164" fontId="28" fillId="0" borderId="0" xfId="0" applyNumberFormat="1" applyFont="1" applyBorder="1" applyAlignment="1">
      <alignment horizontal="left" vertical="center"/>
    </xf>
    <xf numFmtId="11" fontId="28" fillId="0" borderId="0" xfId="0" applyNumberFormat="1" applyFont="1" applyBorder="1" applyAlignment="1">
      <alignment horizontal="left" vertical="center"/>
    </xf>
    <xf numFmtId="164" fontId="28" fillId="0" borderId="0" xfId="0" applyNumberFormat="1" applyFont="1" applyAlignment="1">
      <alignment horizontal="left" vertical="center"/>
    </xf>
    <xf numFmtId="1" fontId="28" fillId="0" borderId="0" xfId="0" applyNumberFormat="1" applyFont="1" applyFill="1" applyBorder="1" applyAlignment="1">
      <alignment horizontal="left" vertical="center"/>
    </xf>
    <xf numFmtId="164" fontId="28" fillId="0" borderId="0" xfId="0" applyNumberFormat="1" applyFont="1" applyFill="1" applyBorder="1" applyAlignment="1">
      <alignment horizontal="left" vertical="center"/>
    </xf>
    <xf numFmtId="0" fontId="28" fillId="0" borderId="0" xfId="0" applyNumberFormat="1" applyFont="1" applyFill="1" applyBorder="1" applyAlignment="1">
      <alignment horizontal="left" vertical="center"/>
    </xf>
    <xf numFmtId="11" fontId="28" fillId="0" borderId="0" xfId="0" applyNumberFormat="1" applyFont="1" applyFill="1" applyAlignment="1">
      <alignment horizontal="left" vertical="center"/>
    </xf>
    <xf numFmtId="11" fontId="28" fillId="0" borderId="0" xfId="0" applyNumberFormat="1" applyFont="1" applyFill="1" applyBorder="1" applyAlignment="1">
      <alignment horizontal="left" vertical="center"/>
    </xf>
    <xf numFmtId="167" fontId="28" fillId="0" borderId="0" xfId="0" applyNumberFormat="1" applyFont="1" applyFill="1" applyBorder="1" applyAlignment="1">
      <alignment horizontal="left" vertical="center"/>
    </xf>
    <xf numFmtId="165" fontId="28" fillId="0" borderId="0" xfId="0" applyNumberFormat="1" applyFont="1" applyFill="1" applyAlignment="1">
      <alignment horizontal="left" vertical="center"/>
    </xf>
    <xf numFmtId="165" fontId="28" fillId="0" borderId="0" xfId="0" applyNumberFormat="1" applyFont="1" applyBorder="1" applyAlignment="1">
      <alignment horizontal="left" vertical="center"/>
    </xf>
    <xf numFmtId="165" fontId="28" fillId="0" borderId="0" xfId="0" applyNumberFormat="1" applyFont="1" applyAlignment="1">
      <alignment horizontal="left" vertical="center"/>
    </xf>
    <xf numFmtId="11" fontId="28" fillId="0" borderId="0" xfId="0" applyNumberFormat="1" applyFont="1" applyAlignment="1">
      <alignment horizontal="left" vertical="center"/>
    </xf>
    <xf numFmtId="2" fontId="28" fillId="0" borderId="2" xfId="0" applyNumberFormat="1" applyFont="1" applyBorder="1" applyAlignment="1">
      <alignment horizontal="left" vertical="center"/>
    </xf>
    <xf numFmtId="1" fontId="28" fillId="0" borderId="2" xfId="0" applyNumberFormat="1" applyFont="1" applyBorder="1" applyAlignment="1">
      <alignment horizontal="left" vertical="center"/>
    </xf>
    <xf numFmtId="1" fontId="28" fillId="0" borderId="2" xfId="0" applyNumberFormat="1" applyFont="1" applyFill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28" fillId="0" borderId="0" xfId="0" applyFont="1" applyAlignment="1">
      <alignment horizontal="left"/>
    </xf>
    <xf numFmtId="0" fontId="28" fillId="0" borderId="0" xfId="0" applyFont="1" applyFill="1" applyAlignment="1">
      <alignment horizontal="left"/>
    </xf>
    <xf numFmtId="0" fontId="37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1" fontId="2" fillId="0" borderId="0" xfId="0" applyNumberFormat="1" applyFont="1" applyFill="1" applyBorder="1" applyAlignment="1">
      <alignment horizontal="left" vertical="center" wrapText="1"/>
    </xf>
    <xf numFmtId="2" fontId="2" fillId="0" borderId="0" xfId="0" applyNumberFormat="1" applyFont="1" applyFill="1" applyAlignment="1">
      <alignment horizontal="left" vertical="center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left" vertical="center"/>
    </xf>
    <xf numFmtId="2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Alignment="1">
      <alignment horizontal="left" vertical="center"/>
    </xf>
    <xf numFmtId="167" fontId="2" fillId="0" borderId="0" xfId="0" applyNumberFormat="1" applyFont="1" applyFill="1" applyAlignment="1">
      <alignment horizontal="left" vertical="center"/>
    </xf>
    <xf numFmtId="164" fontId="2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165" fontId="2" fillId="0" borderId="0" xfId="0" applyNumberFormat="1" applyFont="1" applyFill="1" applyBorder="1" applyAlignment="1">
      <alignment horizontal="left" vertical="center"/>
    </xf>
    <xf numFmtId="165" fontId="2" fillId="0" borderId="2" xfId="0" applyNumberFormat="1" applyFont="1" applyFill="1" applyBorder="1" applyAlignment="1">
      <alignment horizontal="left" vertical="center"/>
    </xf>
    <xf numFmtId="2" fontId="2" fillId="0" borderId="2" xfId="0" applyNumberFormat="1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left" vertical="center"/>
    </xf>
    <xf numFmtId="0" fontId="38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2" fontId="2" fillId="0" borderId="1" xfId="0" applyNumberFormat="1" applyFont="1" applyBorder="1" applyAlignment="1">
      <alignment horizontal="left" vertical="center" wrapText="1"/>
    </xf>
    <xf numFmtId="2" fontId="2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1" fontId="2" fillId="0" borderId="0" xfId="0" applyNumberFormat="1" applyFont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1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2" fontId="2" fillId="0" borderId="0" xfId="0" applyNumberFormat="1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left" vertical="center"/>
    </xf>
    <xf numFmtId="1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0" fillId="0" borderId="1" xfId="0" applyFont="1" applyFill="1" applyBorder="1" applyAlignment="1">
      <alignment horizontal="left" vertical="top" wrapText="1"/>
    </xf>
    <xf numFmtId="0" fontId="20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1" fontId="2" fillId="0" borderId="0" xfId="0" applyNumberFormat="1" applyFont="1" applyFill="1" applyAlignment="1">
      <alignment horizontal="left" vertical="center"/>
    </xf>
    <xf numFmtId="0" fontId="25" fillId="0" borderId="0" xfId="0" applyFont="1" applyAlignment="1">
      <alignment horizontal="left" vertical="center"/>
    </xf>
    <xf numFmtId="1" fontId="2" fillId="0" borderId="2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103</xdr:row>
      <xdr:rowOff>0</xdr:rowOff>
    </xdr:from>
    <xdr:to>
      <xdr:col>1</xdr:col>
      <xdr:colOff>9525</xdr:colOff>
      <xdr:row>103</xdr:row>
      <xdr:rowOff>9525</xdr:rowOff>
    </xdr:to>
    <xdr:sp macro="" textlink="">
      <xdr:nvSpPr>
        <xdr:cNvPr id="2" name="AutoShape 1" descr="mail?cmd=cookie"/>
        <xdr:cNvSpPr>
          <a:spLocks noChangeAspect="1" noChangeArrowheads="1"/>
        </xdr:cNvSpPr>
      </xdr:nvSpPr>
      <xdr:spPr bwMode="auto">
        <a:xfrm>
          <a:off x="7077075" y="17583150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9"/>
  <sheetViews>
    <sheetView zoomScaleNormal="100" workbookViewId="0">
      <pane xSplit="1" ySplit="2" topLeftCell="B105" activePane="bottomRight" state="frozen"/>
      <selection pane="topRight" activeCell="B1" sqref="B1"/>
      <selection pane="bottomLeft" activeCell="A3" sqref="A3"/>
      <selection pane="bottomRight" activeCell="C124" sqref="C124"/>
    </sheetView>
  </sheetViews>
  <sheetFormatPr defaultRowHeight="12.75" customHeight="1"/>
  <cols>
    <col min="1" max="1" width="26.140625" style="1" customWidth="1"/>
    <col min="2" max="2" width="15.7109375" style="31" customWidth="1"/>
    <col min="3" max="3" width="15.28515625" style="31" customWidth="1"/>
    <col min="4" max="4" width="15" style="234" customWidth="1"/>
    <col min="5" max="5" width="15.85546875" style="234" customWidth="1"/>
    <col min="6" max="7" width="14.5703125" style="30" customWidth="1"/>
    <col min="8" max="8" width="14.7109375" style="31" customWidth="1"/>
    <col min="9" max="9" width="8.140625" style="85" customWidth="1"/>
    <col min="10" max="11" width="8.7109375" style="14" customWidth="1"/>
    <col min="12" max="12" width="8.140625" style="4" customWidth="1"/>
    <col min="13" max="13" width="6.5703125" style="4" customWidth="1"/>
    <col min="14" max="14" width="10.140625" style="4" customWidth="1"/>
    <col min="15" max="17" width="7.28515625" style="61" customWidth="1"/>
    <col min="18" max="16384" width="9.140625" style="1"/>
  </cols>
  <sheetData>
    <row r="1" spans="1:14" s="11" customFormat="1" ht="12.75" customHeight="1">
      <c r="A1" s="11" t="s">
        <v>704</v>
      </c>
      <c r="B1" s="203"/>
      <c r="C1" s="203"/>
      <c r="D1" s="204"/>
      <c r="E1" s="204"/>
      <c r="F1" s="203"/>
      <c r="G1" s="203"/>
      <c r="H1" s="203"/>
      <c r="I1" s="85"/>
      <c r="J1" s="50"/>
      <c r="K1" s="50"/>
      <c r="L1" s="13"/>
      <c r="M1" s="13"/>
      <c r="N1" s="13"/>
    </row>
    <row r="2" spans="1:14" s="80" customFormat="1" ht="25.5" customHeight="1">
      <c r="A2" s="79"/>
      <c r="B2" s="205" t="s">
        <v>14</v>
      </c>
      <c r="C2" s="205" t="s">
        <v>15</v>
      </c>
      <c r="D2" s="205" t="s">
        <v>16</v>
      </c>
      <c r="E2" s="205" t="s">
        <v>17</v>
      </c>
      <c r="F2" s="206" t="s">
        <v>45</v>
      </c>
      <c r="G2" s="206" t="s">
        <v>46</v>
      </c>
      <c r="H2" s="206" t="s">
        <v>672</v>
      </c>
      <c r="I2" s="88"/>
      <c r="J2" s="88"/>
    </row>
    <row r="3" spans="1:14" s="80" customFormat="1" ht="12.75" customHeight="1">
      <c r="A3" s="137" t="s">
        <v>193</v>
      </c>
      <c r="B3" s="207" t="s">
        <v>438</v>
      </c>
      <c r="C3" s="207" t="s">
        <v>663</v>
      </c>
      <c r="D3" s="208" t="s">
        <v>650</v>
      </c>
      <c r="E3" s="208" t="s">
        <v>439</v>
      </c>
      <c r="F3" s="208" t="s">
        <v>744</v>
      </c>
      <c r="G3" s="208" t="s">
        <v>759</v>
      </c>
      <c r="H3" s="208" t="s">
        <v>779</v>
      </c>
      <c r="I3" s="81"/>
      <c r="J3" s="44"/>
    </row>
    <row r="4" spans="1:14" s="80" customFormat="1" ht="12.75" customHeight="1">
      <c r="A4" s="142" t="s">
        <v>0</v>
      </c>
      <c r="B4" s="207" t="s">
        <v>654</v>
      </c>
      <c r="C4" s="207" t="s">
        <v>664</v>
      </c>
      <c r="D4" s="208" t="s">
        <v>651</v>
      </c>
      <c r="E4" s="208" t="s">
        <v>440</v>
      </c>
      <c r="F4" s="208" t="s">
        <v>745</v>
      </c>
      <c r="G4" s="208" t="s">
        <v>760</v>
      </c>
      <c r="H4" s="208" t="s">
        <v>780</v>
      </c>
      <c r="I4" s="81"/>
      <c r="J4" s="44"/>
    </row>
    <row r="5" spans="1:14" s="80" customFormat="1" ht="12.75" customHeight="1">
      <c r="A5" s="142" t="s">
        <v>194</v>
      </c>
      <c r="B5" s="209" t="s">
        <v>655</v>
      </c>
      <c r="C5" s="207" t="s">
        <v>712</v>
      </c>
      <c r="D5" s="208" t="s">
        <v>723</v>
      </c>
      <c r="E5" s="208" t="s">
        <v>441</v>
      </c>
      <c r="F5" s="208" t="s">
        <v>746</v>
      </c>
      <c r="G5" s="208" t="s">
        <v>761</v>
      </c>
      <c r="H5" s="210" t="s">
        <v>781</v>
      </c>
      <c r="I5" s="83"/>
      <c r="J5" s="67"/>
    </row>
    <row r="6" spans="1:14" s="80" customFormat="1" ht="12.75" customHeight="1">
      <c r="A6" s="142" t="s">
        <v>195</v>
      </c>
      <c r="B6" s="209" t="s">
        <v>661</v>
      </c>
      <c r="C6" s="207" t="s">
        <v>713</v>
      </c>
      <c r="D6" s="208" t="s">
        <v>731</v>
      </c>
      <c r="E6" s="208" t="s">
        <v>442</v>
      </c>
      <c r="F6" s="208" t="s">
        <v>443</v>
      </c>
      <c r="G6" s="208" t="s">
        <v>766</v>
      </c>
      <c r="H6" s="210" t="s">
        <v>782</v>
      </c>
      <c r="I6" s="83"/>
      <c r="J6" s="186"/>
    </row>
    <row r="7" spans="1:14" s="80" customFormat="1" ht="12.75" customHeight="1">
      <c r="A7" s="142" t="s">
        <v>196</v>
      </c>
      <c r="B7" s="209" t="s">
        <v>657</v>
      </c>
      <c r="C7" s="207" t="s">
        <v>665</v>
      </c>
      <c r="D7" s="208" t="s">
        <v>725</v>
      </c>
      <c r="E7" s="208" t="s">
        <v>444</v>
      </c>
      <c r="F7" s="208" t="s">
        <v>669</v>
      </c>
      <c r="G7" s="208" t="s">
        <v>765</v>
      </c>
      <c r="H7" s="210" t="s">
        <v>783</v>
      </c>
      <c r="I7" s="83"/>
      <c r="J7" s="67"/>
    </row>
    <row r="8" spans="1:14" s="80" customFormat="1" ht="12.75" customHeight="1">
      <c r="A8" s="142" t="s">
        <v>197</v>
      </c>
      <c r="B8" s="209" t="s">
        <v>710</v>
      </c>
      <c r="C8" s="207" t="s">
        <v>714</v>
      </c>
      <c r="D8" s="208" t="s">
        <v>726</v>
      </c>
      <c r="E8" s="208" t="s">
        <v>445</v>
      </c>
      <c r="F8" s="208" t="s">
        <v>446</v>
      </c>
      <c r="G8" s="208" t="s">
        <v>764</v>
      </c>
      <c r="H8" s="210" t="s">
        <v>671</v>
      </c>
      <c r="I8" s="83"/>
      <c r="J8" s="67"/>
    </row>
    <row r="9" spans="1:14" s="80" customFormat="1" ht="12.75" customHeight="1">
      <c r="A9" s="143" t="s">
        <v>198</v>
      </c>
      <c r="B9" s="211" t="s">
        <v>279</v>
      </c>
      <c r="C9" s="207" t="s">
        <v>447</v>
      </c>
      <c r="D9" s="208" t="s">
        <v>394</v>
      </c>
      <c r="E9" s="208" t="s">
        <v>448</v>
      </c>
      <c r="F9" s="208" t="s">
        <v>394</v>
      </c>
      <c r="G9" s="208" t="s">
        <v>394</v>
      </c>
      <c r="H9" s="212" t="s">
        <v>394</v>
      </c>
      <c r="I9" s="83"/>
      <c r="J9" s="21"/>
    </row>
    <row r="10" spans="1:14" s="80" customFormat="1" ht="12.75" customHeight="1">
      <c r="A10" s="142" t="s">
        <v>199</v>
      </c>
      <c r="B10" s="209" t="s">
        <v>711</v>
      </c>
      <c r="C10" s="207" t="s">
        <v>715</v>
      </c>
      <c r="D10" s="208" t="s">
        <v>732</v>
      </c>
      <c r="E10" s="208" t="s">
        <v>449</v>
      </c>
      <c r="F10" s="208" t="s">
        <v>670</v>
      </c>
      <c r="G10" s="208" t="s">
        <v>770</v>
      </c>
      <c r="H10" s="210" t="s">
        <v>784</v>
      </c>
      <c r="I10" s="83"/>
      <c r="J10" s="67"/>
    </row>
    <row r="11" spans="1:14" s="80" customFormat="1" ht="12.75" customHeight="1">
      <c r="A11" s="143" t="s">
        <v>200</v>
      </c>
      <c r="B11" s="209" t="s">
        <v>394</v>
      </c>
      <c r="C11" s="207" t="s">
        <v>394</v>
      </c>
      <c r="D11" s="208" t="s">
        <v>394</v>
      </c>
      <c r="E11" s="208" t="s">
        <v>394</v>
      </c>
      <c r="F11" s="213">
        <v>5.8999999999999997E-2</v>
      </c>
      <c r="G11" s="208" t="s">
        <v>394</v>
      </c>
      <c r="H11" s="213">
        <v>5.8999999999999997E-2</v>
      </c>
      <c r="I11" s="110"/>
      <c r="J11" s="21"/>
    </row>
    <row r="12" spans="1:14" s="80" customFormat="1" ht="12.75" customHeight="1">
      <c r="A12" s="142" t="s">
        <v>201</v>
      </c>
      <c r="B12" s="214" t="s">
        <v>450</v>
      </c>
      <c r="C12" s="207" t="s">
        <v>451</v>
      </c>
      <c r="D12" s="208" t="s">
        <v>733</v>
      </c>
      <c r="E12" s="208" t="s">
        <v>452</v>
      </c>
      <c r="F12" s="210">
        <v>0.44</v>
      </c>
      <c r="G12" s="208" t="s">
        <v>453</v>
      </c>
      <c r="H12" s="210" t="s">
        <v>785</v>
      </c>
      <c r="I12" s="83"/>
      <c r="J12" s="67"/>
    </row>
    <row r="13" spans="1:14" s="80" customFormat="1" ht="12.75" customHeight="1">
      <c r="A13" s="144" t="s">
        <v>202</v>
      </c>
      <c r="B13" s="214" t="s">
        <v>280</v>
      </c>
      <c r="C13" s="207" t="s">
        <v>454</v>
      </c>
      <c r="D13" s="208" t="s">
        <v>737</v>
      </c>
      <c r="E13" s="208" t="s">
        <v>455</v>
      </c>
      <c r="F13" s="210">
        <v>0.12</v>
      </c>
      <c r="G13" s="208" t="s">
        <v>456</v>
      </c>
      <c r="H13" s="210" t="s">
        <v>457</v>
      </c>
      <c r="I13" s="83"/>
      <c r="J13" s="67"/>
    </row>
    <row r="14" spans="1:14" s="80" customFormat="1" ht="12.75" customHeight="1">
      <c r="A14" s="145" t="s">
        <v>203</v>
      </c>
      <c r="B14" s="214" t="s">
        <v>284</v>
      </c>
      <c r="C14" s="207" t="s">
        <v>458</v>
      </c>
      <c r="D14" s="208" t="s">
        <v>736</v>
      </c>
      <c r="E14" s="208" t="s">
        <v>459</v>
      </c>
      <c r="F14" s="213">
        <v>4.2000000000000003E-2</v>
      </c>
      <c r="G14" s="142" t="s">
        <v>394</v>
      </c>
      <c r="H14" s="213">
        <v>4.2000000000000003E-2</v>
      </c>
      <c r="I14" s="88"/>
      <c r="J14" s="187"/>
    </row>
    <row r="15" spans="1:14" s="80" customFormat="1" ht="12.75" customHeight="1">
      <c r="A15" s="142" t="s">
        <v>204</v>
      </c>
      <c r="B15" s="214" t="s">
        <v>281</v>
      </c>
      <c r="C15" s="207" t="s">
        <v>460</v>
      </c>
      <c r="D15" s="208" t="s">
        <v>735</v>
      </c>
      <c r="E15" s="208" t="s">
        <v>461</v>
      </c>
      <c r="F15" s="210">
        <v>0.16</v>
      </c>
      <c r="G15" s="142" t="s">
        <v>394</v>
      </c>
      <c r="H15" s="210">
        <v>0.16</v>
      </c>
      <c r="I15" s="88"/>
      <c r="J15" s="7"/>
    </row>
    <row r="16" spans="1:14" s="80" customFormat="1" ht="12.75" customHeight="1">
      <c r="A16" s="143" t="s">
        <v>205</v>
      </c>
      <c r="B16" s="209" t="s">
        <v>282</v>
      </c>
      <c r="C16" s="207" t="s">
        <v>462</v>
      </c>
      <c r="D16" s="208" t="s">
        <v>740</v>
      </c>
      <c r="E16" s="208" t="s">
        <v>463</v>
      </c>
      <c r="F16" s="210">
        <v>0.11</v>
      </c>
      <c r="G16" s="142" t="s">
        <v>394</v>
      </c>
      <c r="H16" s="210">
        <v>0.11</v>
      </c>
      <c r="I16" s="88"/>
      <c r="J16" s="7"/>
    </row>
    <row r="17" spans="1:10" s="80" customFormat="1" ht="12.75" customHeight="1">
      <c r="A17" s="142" t="s">
        <v>577</v>
      </c>
      <c r="B17" s="214">
        <v>3.9E-2</v>
      </c>
      <c r="C17" s="207" t="s">
        <v>464</v>
      </c>
      <c r="D17" s="208" t="s">
        <v>734</v>
      </c>
      <c r="E17" s="208" t="s">
        <v>394</v>
      </c>
      <c r="F17" s="210">
        <v>0.14000000000000001</v>
      </c>
      <c r="G17" s="142" t="s">
        <v>394</v>
      </c>
      <c r="H17" s="210">
        <v>0.14000000000000001</v>
      </c>
      <c r="I17" s="88"/>
      <c r="J17" s="7"/>
    </row>
    <row r="18" spans="1:10" s="80" customFormat="1" ht="12.75" customHeight="1">
      <c r="A18" s="144" t="s">
        <v>206</v>
      </c>
      <c r="B18" s="214" t="s">
        <v>283</v>
      </c>
      <c r="C18" s="207" t="s">
        <v>465</v>
      </c>
      <c r="D18" s="208" t="s">
        <v>738</v>
      </c>
      <c r="E18" s="208" t="s">
        <v>466</v>
      </c>
      <c r="F18" s="213">
        <v>0.04</v>
      </c>
      <c r="G18" s="142" t="s">
        <v>394</v>
      </c>
      <c r="H18" s="213">
        <v>0.04</v>
      </c>
      <c r="I18" s="88"/>
      <c r="J18" s="7"/>
    </row>
    <row r="19" spans="1:10" s="80" customFormat="1" ht="12.75" customHeight="1">
      <c r="A19" s="144" t="s">
        <v>207</v>
      </c>
      <c r="B19" s="214" t="s">
        <v>467</v>
      </c>
      <c r="C19" s="207" t="s">
        <v>468</v>
      </c>
      <c r="D19" s="208" t="s">
        <v>739</v>
      </c>
      <c r="E19" s="208" t="s">
        <v>455</v>
      </c>
      <c r="F19" s="213">
        <v>0.03</v>
      </c>
      <c r="G19" s="142" t="s">
        <v>394</v>
      </c>
      <c r="H19" s="213">
        <v>0.03</v>
      </c>
      <c r="I19" s="88"/>
      <c r="J19" s="7"/>
    </row>
    <row r="20" spans="1:10" s="80" customFormat="1" ht="12.75" customHeight="1">
      <c r="A20" s="138" t="s">
        <v>208</v>
      </c>
      <c r="B20" s="211" t="s">
        <v>422</v>
      </c>
      <c r="C20" s="207" t="s">
        <v>469</v>
      </c>
      <c r="D20" s="208" t="s">
        <v>742</v>
      </c>
      <c r="E20" s="208" t="s">
        <v>470</v>
      </c>
      <c r="F20" s="213">
        <v>8.5000000000000006E-2</v>
      </c>
      <c r="G20" s="142" t="s">
        <v>394</v>
      </c>
      <c r="H20" s="213">
        <v>8.5000000000000006E-2</v>
      </c>
      <c r="I20" s="88"/>
      <c r="J20" s="168"/>
    </row>
    <row r="21" spans="1:10" s="80" customFormat="1" ht="12.75" customHeight="1">
      <c r="A21" s="144" t="s">
        <v>209</v>
      </c>
      <c r="B21" s="214" t="s">
        <v>471</v>
      </c>
      <c r="C21" s="207" t="s">
        <v>472</v>
      </c>
      <c r="D21" s="208" t="s">
        <v>741</v>
      </c>
      <c r="E21" s="208" t="s">
        <v>473</v>
      </c>
      <c r="F21" s="213">
        <v>3.7999999999999999E-2</v>
      </c>
      <c r="G21" s="142" t="s">
        <v>394</v>
      </c>
      <c r="H21" s="213">
        <v>3.7999999999999999E-2</v>
      </c>
      <c r="I21" s="88"/>
      <c r="J21" s="8"/>
    </row>
    <row r="22" spans="1:10" s="80" customFormat="1" ht="12.75" customHeight="1">
      <c r="A22" s="144" t="s">
        <v>210</v>
      </c>
      <c r="B22" s="215">
        <v>3.3E-3</v>
      </c>
      <c r="C22" s="207" t="s">
        <v>474</v>
      </c>
      <c r="D22" s="208" t="s">
        <v>394</v>
      </c>
      <c r="E22" s="208" t="s">
        <v>394</v>
      </c>
      <c r="F22" s="208" t="s">
        <v>394</v>
      </c>
      <c r="G22" s="142" t="s">
        <v>394</v>
      </c>
      <c r="H22" s="212" t="s">
        <v>394</v>
      </c>
      <c r="I22" s="83"/>
      <c r="J22" s="187"/>
    </row>
    <row r="23" spans="1:10" s="80" customFormat="1" ht="12.75" customHeight="1">
      <c r="A23" s="144" t="s">
        <v>211</v>
      </c>
      <c r="B23" s="215">
        <v>1.9E-3</v>
      </c>
      <c r="C23" s="207" t="s">
        <v>475</v>
      </c>
      <c r="D23" s="208" t="s">
        <v>394</v>
      </c>
      <c r="E23" s="208" t="s">
        <v>394</v>
      </c>
      <c r="F23" s="208" t="s">
        <v>394</v>
      </c>
      <c r="G23" s="142" t="s">
        <v>394</v>
      </c>
      <c r="H23" s="212" t="s">
        <v>394</v>
      </c>
      <c r="I23" s="83"/>
      <c r="J23" s="168"/>
    </row>
    <row r="24" spans="1:10" s="80" customFormat="1" ht="12.75" customHeight="1">
      <c r="A24" s="138" t="s">
        <v>212</v>
      </c>
      <c r="B24" s="215">
        <v>3.8E-3</v>
      </c>
      <c r="C24" s="207" t="s">
        <v>476</v>
      </c>
      <c r="D24" s="208" t="s">
        <v>394</v>
      </c>
      <c r="E24" s="208" t="s">
        <v>394</v>
      </c>
      <c r="F24" s="208" t="s">
        <v>394</v>
      </c>
      <c r="G24" s="142" t="s">
        <v>394</v>
      </c>
      <c r="H24" s="142" t="s">
        <v>394</v>
      </c>
      <c r="I24" s="119"/>
      <c r="J24" s="7"/>
    </row>
    <row r="25" spans="1:10" s="80" customFormat="1" ht="12.75" customHeight="1">
      <c r="A25" s="138" t="s">
        <v>213</v>
      </c>
      <c r="B25" s="215">
        <v>4.0000000000000001E-3</v>
      </c>
      <c r="C25" s="207" t="s">
        <v>477</v>
      </c>
      <c r="D25" s="208" t="s">
        <v>394</v>
      </c>
      <c r="E25" s="208" t="s">
        <v>394</v>
      </c>
      <c r="F25" s="208" t="s">
        <v>394</v>
      </c>
      <c r="G25" s="142" t="s">
        <v>394</v>
      </c>
      <c r="H25" s="142" t="s">
        <v>394</v>
      </c>
      <c r="I25" s="119"/>
      <c r="J25" s="7"/>
    </row>
    <row r="26" spans="1:10" s="80" customFormat="1" ht="12.75" customHeight="1">
      <c r="A26" s="138" t="s">
        <v>214</v>
      </c>
      <c r="B26" s="215">
        <v>4.4000000000000003E-3</v>
      </c>
      <c r="C26" s="207" t="s">
        <v>478</v>
      </c>
      <c r="D26" s="208" t="s">
        <v>394</v>
      </c>
      <c r="E26" s="208" t="s">
        <v>394</v>
      </c>
      <c r="F26" s="208" t="s">
        <v>394</v>
      </c>
      <c r="G26" s="142" t="s">
        <v>394</v>
      </c>
      <c r="H26" s="142" t="s">
        <v>394</v>
      </c>
      <c r="I26" s="185"/>
      <c r="J26" s="7"/>
    </row>
    <row r="27" spans="1:10" s="80" customFormat="1" ht="12.75" customHeight="1">
      <c r="A27" s="138" t="s">
        <v>215</v>
      </c>
      <c r="B27" s="209" t="s">
        <v>479</v>
      </c>
      <c r="C27" s="207" t="s">
        <v>480</v>
      </c>
      <c r="D27" s="208" t="s">
        <v>865</v>
      </c>
      <c r="E27" s="208" t="s">
        <v>481</v>
      </c>
      <c r="F27" s="210">
        <v>0.15</v>
      </c>
      <c r="G27" s="142" t="s">
        <v>394</v>
      </c>
      <c r="H27" s="210">
        <v>0.15</v>
      </c>
      <c r="I27" s="83"/>
      <c r="J27" s="187"/>
    </row>
    <row r="28" spans="1:10" s="80" customFormat="1" ht="12.75" customHeight="1">
      <c r="A28" s="138" t="s">
        <v>216</v>
      </c>
      <c r="B28" s="209" t="s">
        <v>394</v>
      </c>
      <c r="C28" s="207" t="s">
        <v>394</v>
      </c>
      <c r="D28" s="208" t="s">
        <v>906</v>
      </c>
      <c r="E28" s="208" t="s">
        <v>394</v>
      </c>
      <c r="F28" s="208" t="s">
        <v>394</v>
      </c>
      <c r="G28" s="142" t="s">
        <v>394</v>
      </c>
      <c r="H28" s="142" t="s">
        <v>394</v>
      </c>
      <c r="I28" s="119"/>
      <c r="J28" s="187"/>
    </row>
    <row r="29" spans="1:10" s="80" customFormat="1" ht="12.75" customHeight="1">
      <c r="A29" s="138" t="s">
        <v>588</v>
      </c>
      <c r="B29" s="209" t="s">
        <v>394</v>
      </c>
      <c r="C29" s="207" t="s">
        <v>394</v>
      </c>
      <c r="D29" s="208" t="s">
        <v>394</v>
      </c>
      <c r="E29" s="208" t="s">
        <v>394</v>
      </c>
      <c r="F29" s="213">
        <v>3.5999999999999997E-2</v>
      </c>
      <c r="G29" s="142" t="s">
        <v>394</v>
      </c>
      <c r="H29" s="213">
        <v>3.5999999999999997E-2</v>
      </c>
      <c r="I29" s="110"/>
      <c r="J29" s="7"/>
    </row>
    <row r="30" spans="1:10" s="80" customFormat="1" ht="12.75" customHeight="1">
      <c r="A30" s="138" t="s">
        <v>217</v>
      </c>
      <c r="B30" s="215">
        <v>2.8E-3</v>
      </c>
      <c r="C30" s="207" t="s">
        <v>482</v>
      </c>
      <c r="D30" s="208" t="s">
        <v>394</v>
      </c>
      <c r="E30" s="208" t="s">
        <v>394</v>
      </c>
      <c r="F30" s="143" t="s">
        <v>394</v>
      </c>
      <c r="G30" s="142" t="s">
        <v>394</v>
      </c>
      <c r="H30" s="216" t="s">
        <v>394</v>
      </c>
      <c r="I30" s="110"/>
      <c r="J30" s="7"/>
    </row>
    <row r="31" spans="1:10" s="80" customFormat="1" ht="12.75" customHeight="1">
      <c r="A31" s="144" t="s">
        <v>218</v>
      </c>
      <c r="B31" s="214">
        <v>0.01</v>
      </c>
      <c r="C31" s="207" t="s">
        <v>483</v>
      </c>
      <c r="D31" s="208" t="s">
        <v>394</v>
      </c>
      <c r="E31" s="208" t="s">
        <v>394</v>
      </c>
      <c r="F31" s="213">
        <v>5.5E-2</v>
      </c>
      <c r="G31" s="142" t="s">
        <v>394</v>
      </c>
      <c r="H31" s="213">
        <v>5.5E-2</v>
      </c>
      <c r="I31" s="88"/>
      <c r="J31" s="7"/>
    </row>
    <row r="32" spans="1:10" s="80" customFormat="1" ht="12.75" customHeight="1">
      <c r="A32" s="138" t="s">
        <v>219</v>
      </c>
      <c r="B32" s="215">
        <v>5.5999999999999999E-3</v>
      </c>
      <c r="C32" s="207" t="s">
        <v>484</v>
      </c>
      <c r="D32" s="208" t="s">
        <v>394</v>
      </c>
      <c r="E32" s="208" t="s">
        <v>394</v>
      </c>
      <c r="F32" s="213">
        <v>4.8000000000000001E-2</v>
      </c>
      <c r="G32" s="142" t="s">
        <v>394</v>
      </c>
      <c r="H32" s="213">
        <v>4.8000000000000001E-2</v>
      </c>
      <c r="I32" s="88"/>
      <c r="J32" s="7"/>
    </row>
    <row r="33" spans="1:10" s="80" customFormat="1" ht="12.75" customHeight="1">
      <c r="A33" s="142" t="s">
        <v>220</v>
      </c>
      <c r="B33" s="209" t="s">
        <v>485</v>
      </c>
      <c r="C33" s="207" t="s">
        <v>486</v>
      </c>
      <c r="D33" s="208" t="s">
        <v>861</v>
      </c>
      <c r="E33" s="208" t="s">
        <v>487</v>
      </c>
      <c r="F33" s="210">
        <v>1.1100000000000001</v>
      </c>
      <c r="G33" s="142" t="s">
        <v>394</v>
      </c>
      <c r="H33" s="210">
        <v>1.1100000000000001</v>
      </c>
      <c r="I33" s="88"/>
      <c r="J33" s="7"/>
    </row>
    <row r="34" spans="1:10" s="80" customFormat="1" ht="12.75" customHeight="1">
      <c r="A34" s="142" t="s">
        <v>221</v>
      </c>
      <c r="B34" s="209" t="s">
        <v>287</v>
      </c>
      <c r="C34" s="207" t="s">
        <v>488</v>
      </c>
      <c r="D34" s="208" t="s">
        <v>862</v>
      </c>
      <c r="E34" s="208" t="s">
        <v>489</v>
      </c>
      <c r="F34" s="210">
        <v>0.48</v>
      </c>
      <c r="G34" s="142" t="s">
        <v>394</v>
      </c>
      <c r="H34" s="210">
        <v>0.48</v>
      </c>
      <c r="I34" s="88"/>
      <c r="J34" s="187"/>
    </row>
    <row r="35" spans="1:10" s="80" customFormat="1" ht="12.75" customHeight="1">
      <c r="A35" s="138" t="s">
        <v>222</v>
      </c>
      <c r="B35" s="209" t="s">
        <v>490</v>
      </c>
      <c r="C35" s="207" t="s">
        <v>491</v>
      </c>
      <c r="D35" s="208" t="s">
        <v>394</v>
      </c>
      <c r="E35" s="208" t="s">
        <v>492</v>
      </c>
      <c r="F35" s="210">
        <v>0.18</v>
      </c>
      <c r="G35" s="142" t="s">
        <v>394</v>
      </c>
      <c r="H35" s="210">
        <v>0.18</v>
      </c>
      <c r="I35" s="88"/>
      <c r="J35" s="7"/>
    </row>
    <row r="36" spans="1:10" s="80" customFormat="1" ht="12.75" customHeight="1">
      <c r="A36" s="138" t="s">
        <v>223</v>
      </c>
      <c r="B36" s="214" t="s">
        <v>493</v>
      </c>
      <c r="C36" s="207" t="s">
        <v>494</v>
      </c>
      <c r="D36" s="208" t="s">
        <v>394</v>
      </c>
      <c r="E36" s="208" t="s">
        <v>495</v>
      </c>
      <c r="F36" s="213">
        <v>5.0999999999999997E-2</v>
      </c>
      <c r="G36" s="142" t="s">
        <v>394</v>
      </c>
      <c r="H36" s="213">
        <v>5.0999999999999997E-2</v>
      </c>
      <c r="I36" s="88"/>
      <c r="J36" s="7"/>
    </row>
    <row r="37" spans="1:10" s="80" customFormat="1" ht="12.75" customHeight="1">
      <c r="A37" s="138" t="s">
        <v>224</v>
      </c>
      <c r="B37" s="209" t="s">
        <v>394</v>
      </c>
      <c r="C37" s="207" t="s">
        <v>394</v>
      </c>
      <c r="D37" s="208" t="s">
        <v>394</v>
      </c>
      <c r="E37" s="208" t="s">
        <v>394</v>
      </c>
      <c r="F37" s="213">
        <v>1.7999999999999999E-2</v>
      </c>
      <c r="G37" s="142" t="s">
        <v>394</v>
      </c>
      <c r="H37" s="213">
        <v>1.7999999999999999E-2</v>
      </c>
      <c r="I37" s="88"/>
      <c r="J37" s="7"/>
    </row>
    <row r="38" spans="1:10" s="80" customFormat="1" ht="12.75" customHeight="1">
      <c r="A38" s="138" t="s">
        <v>225</v>
      </c>
      <c r="B38" s="209" t="s">
        <v>394</v>
      </c>
      <c r="C38" s="207" t="s">
        <v>394</v>
      </c>
      <c r="D38" s="208" t="s">
        <v>394</v>
      </c>
      <c r="E38" s="208" t="s">
        <v>394</v>
      </c>
      <c r="F38" s="210">
        <v>1.64</v>
      </c>
      <c r="G38" s="142" t="s">
        <v>394</v>
      </c>
      <c r="H38" s="210">
        <v>1.64</v>
      </c>
      <c r="I38" s="198"/>
      <c r="J38" s="7"/>
    </row>
    <row r="39" spans="1:10" s="80" customFormat="1" ht="12.75" customHeight="1">
      <c r="A39" s="138" t="s">
        <v>226</v>
      </c>
      <c r="B39" s="209" t="s">
        <v>394</v>
      </c>
      <c r="C39" s="207" t="s">
        <v>394</v>
      </c>
      <c r="D39" s="208" t="s">
        <v>394</v>
      </c>
      <c r="E39" s="208" t="s">
        <v>394</v>
      </c>
      <c r="F39" s="210">
        <v>1.45</v>
      </c>
      <c r="G39" s="142" t="s">
        <v>394</v>
      </c>
      <c r="H39" s="210">
        <v>1.45</v>
      </c>
      <c r="I39" s="88"/>
      <c r="J39" s="7"/>
    </row>
    <row r="40" spans="1:10" s="80" customFormat="1" ht="12.75" customHeight="1">
      <c r="A40" s="142" t="s">
        <v>227</v>
      </c>
      <c r="B40" s="209" t="s">
        <v>394</v>
      </c>
      <c r="C40" s="207" t="s">
        <v>394</v>
      </c>
      <c r="D40" s="208" t="s">
        <v>394</v>
      </c>
      <c r="E40" s="208" t="s">
        <v>394</v>
      </c>
      <c r="F40" s="213">
        <v>5.5E-2</v>
      </c>
      <c r="G40" s="142" t="s">
        <v>394</v>
      </c>
      <c r="H40" s="213">
        <v>5.5E-2</v>
      </c>
      <c r="I40" s="88"/>
      <c r="J40" s="21"/>
    </row>
    <row r="41" spans="1:10" s="80" customFormat="1" ht="12.75" customHeight="1">
      <c r="A41" s="142" t="s">
        <v>228</v>
      </c>
      <c r="B41" s="209" t="s">
        <v>658</v>
      </c>
      <c r="C41" s="207" t="s">
        <v>716</v>
      </c>
      <c r="D41" s="208" t="s">
        <v>728</v>
      </c>
      <c r="E41" s="208" t="s">
        <v>496</v>
      </c>
      <c r="F41" s="210" t="s">
        <v>748</v>
      </c>
      <c r="G41" s="208" t="s">
        <v>771</v>
      </c>
      <c r="H41" s="210" t="s">
        <v>786</v>
      </c>
      <c r="I41" s="83"/>
      <c r="J41" s="67"/>
    </row>
    <row r="42" spans="1:10" s="80" customFormat="1" ht="12.75" customHeight="1">
      <c r="A42" s="142" t="s">
        <v>229</v>
      </c>
      <c r="B42" s="209" t="s">
        <v>288</v>
      </c>
      <c r="C42" s="207" t="s">
        <v>497</v>
      </c>
      <c r="D42" s="208" t="s">
        <v>854</v>
      </c>
      <c r="E42" s="208" t="s">
        <v>498</v>
      </c>
      <c r="F42" s="210">
        <v>2.96</v>
      </c>
      <c r="G42" s="208" t="s">
        <v>767</v>
      </c>
      <c r="H42" s="210" t="s">
        <v>787</v>
      </c>
      <c r="I42" s="83"/>
      <c r="J42" s="67"/>
    </row>
    <row r="43" spans="1:10" s="80" customFormat="1" ht="12.75" customHeight="1">
      <c r="A43" s="142" t="s">
        <v>2</v>
      </c>
      <c r="B43" s="209" t="s">
        <v>499</v>
      </c>
      <c r="C43" s="207" t="s">
        <v>717</v>
      </c>
      <c r="D43" s="208" t="s">
        <v>727</v>
      </c>
      <c r="E43" s="208" t="s">
        <v>578</v>
      </c>
      <c r="F43" s="210" t="s">
        <v>747</v>
      </c>
      <c r="G43" s="208" t="s">
        <v>774</v>
      </c>
      <c r="H43" s="210" t="s">
        <v>788</v>
      </c>
      <c r="I43" s="83"/>
      <c r="J43" s="67"/>
    </row>
    <row r="44" spans="1:10" s="88" customFormat="1" ht="12.75" customHeight="1">
      <c r="A44" s="143" t="s">
        <v>230</v>
      </c>
      <c r="B44" s="147">
        <v>2.84</v>
      </c>
      <c r="C44" s="217" t="s">
        <v>883</v>
      </c>
      <c r="D44" s="208" t="s">
        <v>884</v>
      </c>
      <c r="E44" s="208" t="s">
        <v>394</v>
      </c>
      <c r="F44" s="210">
        <v>0.77</v>
      </c>
      <c r="G44" s="208" t="s">
        <v>769</v>
      </c>
      <c r="H44" s="210" t="s">
        <v>886</v>
      </c>
      <c r="I44" s="83"/>
      <c r="J44" s="67"/>
    </row>
    <row r="45" spans="1:10" s="80" customFormat="1" ht="12.75" customHeight="1">
      <c r="A45" s="142" t="s">
        <v>231</v>
      </c>
      <c r="B45" s="209" t="s">
        <v>289</v>
      </c>
      <c r="C45" s="207" t="s">
        <v>500</v>
      </c>
      <c r="D45" s="208" t="s">
        <v>855</v>
      </c>
      <c r="E45" s="208" t="s">
        <v>501</v>
      </c>
      <c r="F45" s="210" t="s">
        <v>394</v>
      </c>
      <c r="G45" s="142" t="s">
        <v>394</v>
      </c>
      <c r="H45" s="210" t="s">
        <v>394</v>
      </c>
      <c r="I45" s="83"/>
      <c r="J45" s="21"/>
    </row>
    <row r="46" spans="1:10" s="80" customFormat="1" ht="12.75" customHeight="1">
      <c r="A46" s="138" t="s">
        <v>232</v>
      </c>
      <c r="B46" s="209" t="s">
        <v>290</v>
      </c>
      <c r="C46" s="207" t="s">
        <v>394</v>
      </c>
      <c r="D46" s="208" t="s">
        <v>394</v>
      </c>
      <c r="E46" s="208" t="s">
        <v>394</v>
      </c>
      <c r="F46" s="143" t="s">
        <v>394</v>
      </c>
      <c r="G46" s="142" t="s">
        <v>394</v>
      </c>
      <c r="H46" s="142" t="s">
        <v>394</v>
      </c>
      <c r="I46" s="119"/>
      <c r="J46" s="67"/>
    </row>
    <row r="47" spans="1:10" s="80" customFormat="1" ht="12.75" customHeight="1">
      <c r="A47" s="138" t="s">
        <v>7</v>
      </c>
      <c r="B47" s="209" t="s">
        <v>502</v>
      </c>
      <c r="C47" s="207" t="s">
        <v>394</v>
      </c>
      <c r="D47" s="208" t="s">
        <v>394</v>
      </c>
      <c r="E47" s="208" t="s">
        <v>394</v>
      </c>
      <c r="F47" s="138" t="s">
        <v>394</v>
      </c>
      <c r="G47" s="142" t="s">
        <v>394</v>
      </c>
      <c r="H47" s="138" t="s">
        <v>394</v>
      </c>
      <c r="I47" s="94"/>
      <c r="J47" s="52"/>
    </row>
    <row r="48" spans="1:10" s="80" customFormat="1" ht="12.75" customHeight="1">
      <c r="A48" s="138" t="s">
        <v>233</v>
      </c>
      <c r="B48" s="209" t="s">
        <v>503</v>
      </c>
      <c r="C48" s="207" t="s">
        <v>394</v>
      </c>
      <c r="D48" s="208" t="s">
        <v>394</v>
      </c>
      <c r="E48" s="208" t="s">
        <v>504</v>
      </c>
      <c r="F48" s="210" t="s">
        <v>394</v>
      </c>
      <c r="G48" s="142" t="s">
        <v>394</v>
      </c>
      <c r="H48" s="212" t="s">
        <v>394</v>
      </c>
      <c r="I48" s="83"/>
      <c r="J48" s="67"/>
    </row>
    <row r="49" spans="1:10" s="80" customFormat="1" ht="12.75" customHeight="1">
      <c r="A49" s="138" t="s">
        <v>234</v>
      </c>
      <c r="B49" s="209" t="s">
        <v>291</v>
      </c>
      <c r="C49" s="207" t="s">
        <v>394</v>
      </c>
      <c r="D49" s="208" t="s">
        <v>394</v>
      </c>
      <c r="E49" s="208" t="s">
        <v>505</v>
      </c>
      <c r="F49" s="210" t="s">
        <v>394</v>
      </c>
      <c r="G49" s="142" t="s">
        <v>394</v>
      </c>
      <c r="H49" s="212" t="s">
        <v>394</v>
      </c>
      <c r="I49" s="83"/>
      <c r="J49" s="67"/>
    </row>
    <row r="50" spans="1:10" s="80" customFormat="1" ht="12.75" customHeight="1">
      <c r="A50" s="138" t="s">
        <v>235</v>
      </c>
      <c r="B50" s="209" t="s">
        <v>292</v>
      </c>
      <c r="C50" s="207" t="s">
        <v>394</v>
      </c>
      <c r="D50" s="208" t="s">
        <v>394</v>
      </c>
      <c r="E50" s="208" t="s">
        <v>506</v>
      </c>
      <c r="F50" s="210" t="s">
        <v>394</v>
      </c>
      <c r="G50" s="142" t="s">
        <v>394</v>
      </c>
      <c r="H50" s="212" t="s">
        <v>394</v>
      </c>
      <c r="I50" s="83"/>
      <c r="J50" s="67"/>
    </row>
    <row r="51" spans="1:10" s="80" customFormat="1" ht="12.75" customHeight="1">
      <c r="A51" s="142" t="s">
        <v>236</v>
      </c>
      <c r="B51" s="209" t="s">
        <v>293</v>
      </c>
      <c r="C51" s="207" t="s">
        <v>507</v>
      </c>
      <c r="D51" s="208" t="s">
        <v>859</v>
      </c>
      <c r="E51" s="208" t="s">
        <v>508</v>
      </c>
      <c r="F51" s="210">
        <v>0.75</v>
      </c>
      <c r="G51" s="142" t="s">
        <v>394</v>
      </c>
      <c r="H51" s="210">
        <v>0.75</v>
      </c>
      <c r="I51" s="83"/>
      <c r="J51" s="21"/>
    </row>
    <row r="52" spans="1:10" s="80" customFormat="1" ht="12.75" customHeight="1">
      <c r="A52" s="143" t="s">
        <v>237</v>
      </c>
      <c r="B52" s="209" t="s">
        <v>394</v>
      </c>
      <c r="C52" s="207" t="s">
        <v>509</v>
      </c>
      <c r="D52" s="208" t="s">
        <v>857</v>
      </c>
      <c r="E52" s="208" t="s">
        <v>394</v>
      </c>
      <c r="F52" s="210" t="s">
        <v>394</v>
      </c>
      <c r="G52" s="142" t="s">
        <v>394</v>
      </c>
      <c r="H52" s="212" t="s">
        <v>394</v>
      </c>
      <c r="I52" s="83"/>
      <c r="J52" s="21"/>
    </row>
    <row r="53" spans="1:10" s="88" customFormat="1" ht="12.75" customHeight="1">
      <c r="A53" s="138" t="s">
        <v>903</v>
      </c>
      <c r="B53" s="147" t="s">
        <v>294</v>
      </c>
      <c r="C53" s="207" t="s">
        <v>394</v>
      </c>
      <c r="D53" s="208" t="s">
        <v>394</v>
      </c>
      <c r="E53" s="208" t="s">
        <v>510</v>
      </c>
      <c r="F53" s="213">
        <v>8.6999999999999994E-2</v>
      </c>
      <c r="G53" s="216" t="s">
        <v>394</v>
      </c>
      <c r="H53" s="213">
        <v>8.6999999999999994E-2</v>
      </c>
      <c r="I53" s="83"/>
      <c r="J53" s="52"/>
    </row>
    <row r="54" spans="1:10" s="88" customFormat="1" ht="12.75" customHeight="1">
      <c r="A54" s="138" t="s">
        <v>238</v>
      </c>
      <c r="B54" s="147" t="s">
        <v>295</v>
      </c>
      <c r="C54" s="207" t="s">
        <v>394</v>
      </c>
      <c r="D54" s="208" t="s">
        <v>394</v>
      </c>
      <c r="E54" s="208" t="s">
        <v>511</v>
      </c>
      <c r="F54" s="210" t="s">
        <v>394</v>
      </c>
      <c r="G54" s="142" t="s">
        <v>394</v>
      </c>
      <c r="H54" s="210" t="s">
        <v>394</v>
      </c>
      <c r="I54" s="83"/>
      <c r="J54" s="52"/>
    </row>
    <row r="55" spans="1:10" s="88" customFormat="1" ht="12.75" customHeight="1">
      <c r="A55" s="138" t="s">
        <v>239</v>
      </c>
      <c r="B55" s="147" t="s">
        <v>296</v>
      </c>
      <c r="C55" s="207" t="s">
        <v>394</v>
      </c>
      <c r="D55" s="208" t="s">
        <v>394</v>
      </c>
      <c r="E55" s="208" t="s">
        <v>512</v>
      </c>
      <c r="F55" s="210" t="s">
        <v>394</v>
      </c>
      <c r="G55" s="142" t="s">
        <v>394</v>
      </c>
      <c r="H55" s="210" t="s">
        <v>394</v>
      </c>
      <c r="I55" s="83"/>
      <c r="J55" s="52"/>
    </row>
    <row r="56" spans="1:10" s="88" customFormat="1" ht="12.75" customHeight="1">
      <c r="A56" s="143" t="s">
        <v>240</v>
      </c>
      <c r="B56" s="147" t="s">
        <v>297</v>
      </c>
      <c r="C56" s="207" t="s">
        <v>394</v>
      </c>
      <c r="D56" s="208" t="s">
        <v>394</v>
      </c>
      <c r="E56" s="208" t="s">
        <v>513</v>
      </c>
      <c r="F56" s="210">
        <v>0.2</v>
      </c>
      <c r="G56" s="142" t="s">
        <v>394</v>
      </c>
      <c r="H56" s="210">
        <v>0.2</v>
      </c>
      <c r="I56" s="83"/>
      <c r="J56" s="52"/>
    </row>
    <row r="57" spans="1:10" s="88" customFormat="1" ht="12.75" customHeight="1">
      <c r="A57" s="143" t="s">
        <v>241</v>
      </c>
      <c r="B57" s="147" t="s">
        <v>514</v>
      </c>
      <c r="C57" s="207" t="s">
        <v>394</v>
      </c>
      <c r="D57" s="208" t="s">
        <v>394</v>
      </c>
      <c r="E57" s="208" t="s">
        <v>515</v>
      </c>
      <c r="F57" s="210">
        <v>0.22</v>
      </c>
      <c r="G57" s="142" t="s">
        <v>394</v>
      </c>
      <c r="H57" s="210">
        <v>0.22</v>
      </c>
      <c r="I57" s="83"/>
      <c r="J57" s="52"/>
    </row>
    <row r="58" spans="1:10" s="88" customFormat="1" ht="12.75" customHeight="1">
      <c r="A58" s="138" t="s">
        <v>242</v>
      </c>
      <c r="B58" s="147" t="s">
        <v>298</v>
      </c>
      <c r="C58" s="207" t="s">
        <v>394</v>
      </c>
      <c r="D58" s="208" t="s">
        <v>394</v>
      </c>
      <c r="E58" s="208" t="s">
        <v>461</v>
      </c>
      <c r="F58" s="210" t="s">
        <v>394</v>
      </c>
      <c r="G58" s="142" t="s">
        <v>394</v>
      </c>
      <c r="H58" s="210" t="s">
        <v>394</v>
      </c>
      <c r="I58" s="83"/>
      <c r="J58" s="67"/>
    </row>
    <row r="59" spans="1:10" s="88" customFormat="1" ht="12.75" customHeight="1">
      <c r="A59" s="138" t="s">
        <v>243</v>
      </c>
      <c r="B59" s="147" t="s">
        <v>299</v>
      </c>
      <c r="C59" s="207" t="s">
        <v>394</v>
      </c>
      <c r="D59" s="208" t="s">
        <v>394</v>
      </c>
      <c r="E59" s="208" t="s">
        <v>516</v>
      </c>
      <c r="F59" s="210" t="s">
        <v>394</v>
      </c>
      <c r="G59" s="142" t="s">
        <v>394</v>
      </c>
      <c r="H59" s="210" t="s">
        <v>394</v>
      </c>
      <c r="I59" s="83"/>
      <c r="J59" s="21"/>
    </row>
    <row r="60" spans="1:10" s="88" customFormat="1" ht="12.75" customHeight="1">
      <c r="A60" s="143" t="s">
        <v>244</v>
      </c>
      <c r="B60" s="147" t="s">
        <v>517</v>
      </c>
      <c r="C60" s="207" t="s">
        <v>518</v>
      </c>
      <c r="D60" s="208" t="s">
        <v>858</v>
      </c>
      <c r="E60" s="208" t="s">
        <v>519</v>
      </c>
      <c r="F60" s="210" t="s">
        <v>750</v>
      </c>
      <c r="G60" s="208" t="s">
        <v>768</v>
      </c>
      <c r="H60" s="210" t="s">
        <v>789</v>
      </c>
      <c r="I60" s="83"/>
      <c r="J60" s="67"/>
    </row>
    <row r="61" spans="1:10" s="88" customFormat="1" ht="12.75" customHeight="1">
      <c r="A61" s="138" t="s">
        <v>245</v>
      </c>
      <c r="B61" s="147" t="s">
        <v>520</v>
      </c>
      <c r="C61" s="207" t="s">
        <v>394</v>
      </c>
      <c r="D61" s="208" t="s">
        <v>394</v>
      </c>
      <c r="E61" s="208" t="s">
        <v>521</v>
      </c>
      <c r="F61" s="210" t="s">
        <v>394</v>
      </c>
      <c r="G61" s="142" t="s">
        <v>394</v>
      </c>
      <c r="H61" s="210" t="s">
        <v>394</v>
      </c>
      <c r="I61" s="83"/>
      <c r="J61" s="52"/>
    </row>
    <row r="62" spans="1:10" s="88" customFormat="1" ht="12.75" customHeight="1">
      <c r="A62" s="138" t="s">
        <v>246</v>
      </c>
      <c r="B62" s="147" t="s">
        <v>300</v>
      </c>
      <c r="C62" s="207" t="s">
        <v>394</v>
      </c>
      <c r="D62" s="208" t="s">
        <v>394</v>
      </c>
      <c r="E62" s="208" t="s">
        <v>522</v>
      </c>
      <c r="F62" s="210" t="s">
        <v>394</v>
      </c>
      <c r="G62" s="142" t="s">
        <v>394</v>
      </c>
      <c r="H62" s="210" t="s">
        <v>394</v>
      </c>
      <c r="I62" s="83"/>
      <c r="J62" s="52"/>
    </row>
    <row r="63" spans="1:10" s="88" customFormat="1" ht="12.75" customHeight="1">
      <c r="A63" s="138" t="s">
        <v>6</v>
      </c>
      <c r="B63" s="147" t="s">
        <v>301</v>
      </c>
      <c r="C63" s="207" t="s">
        <v>394</v>
      </c>
      <c r="D63" s="208" t="s">
        <v>394</v>
      </c>
      <c r="E63" s="208" t="s">
        <v>394</v>
      </c>
      <c r="F63" s="138" t="s">
        <v>394</v>
      </c>
      <c r="G63" s="142" t="s">
        <v>394</v>
      </c>
      <c r="H63" s="138" t="s">
        <v>394</v>
      </c>
      <c r="I63" s="94"/>
      <c r="J63" s="52"/>
    </row>
    <row r="64" spans="1:10" s="88" customFormat="1" ht="12.75" customHeight="1">
      <c r="A64" s="138" t="s">
        <v>247</v>
      </c>
      <c r="B64" s="147" t="s">
        <v>302</v>
      </c>
      <c r="C64" s="207" t="s">
        <v>394</v>
      </c>
      <c r="D64" s="208" t="s">
        <v>394</v>
      </c>
      <c r="E64" s="208" t="s">
        <v>523</v>
      </c>
      <c r="F64" s="210" t="s">
        <v>394</v>
      </c>
      <c r="G64" s="142" t="s">
        <v>394</v>
      </c>
      <c r="H64" s="210" t="s">
        <v>394</v>
      </c>
      <c r="I64" s="83"/>
      <c r="J64" s="52"/>
    </row>
    <row r="65" spans="1:10" s="88" customFormat="1" ht="12.75" customHeight="1">
      <c r="A65" s="143" t="s">
        <v>248</v>
      </c>
      <c r="B65" s="147" t="s">
        <v>303</v>
      </c>
      <c r="C65" s="207" t="s">
        <v>805</v>
      </c>
      <c r="D65" s="208" t="s">
        <v>856</v>
      </c>
      <c r="E65" s="208" t="s">
        <v>524</v>
      </c>
      <c r="F65" s="210" t="s">
        <v>394</v>
      </c>
      <c r="G65" s="142" t="s">
        <v>394</v>
      </c>
      <c r="H65" s="210" t="s">
        <v>394</v>
      </c>
      <c r="I65" s="83"/>
      <c r="J65" s="52"/>
    </row>
    <row r="66" spans="1:10" s="88" customFormat="1" ht="12.75" customHeight="1">
      <c r="A66" s="143" t="s">
        <v>249</v>
      </c>
      <c r="B66" s="147" t="s">
        <v>517</v>
      </c>
      <c r="C66" s="207" t="s">
        <v>525</v>
      </c>
      <c r="D66" s="208" t="s">
        <v>860</v>
      </c>
      <c r="E66" s="208" t="s">
        <v>526</v>
      </c>
      <c r="F66" s="210">
        <v>0.61</v>
      </c>
      <c r="G66" s="142" t="s">
        <v>394</v>
      </c>
      <c r="H66" s="210">
        <v>0.61</v>
      </c>
      <c r="I66" s="83"/>
      <c r="J66" s="52"/>
    </row>
    <row r="67" spans="1:10" s="88" customFormat="1" ht="12.75" customHeight="1">
      <c r="A67" s="143" t="s">
        <v>250</v>
      </c>
      <c r="B67" s="147" t="s">
        <v>304</v>
      </c>
      <c r="C67" s="207" t="s">
        <v>527</v>
      </c>
      <c r="D67" s="208" t="s">
        <v>863</v>
      </c>
      <c r="E67" s="208" t="s">
        <v>394</v>
      </c>
      <c r="F67" s="143" t="s">
        <v>394</v>
      </c>
      <c r="G67" s="142" t="s">
        <v>394</v>
      </c>
      <c r="H67" s="143" t="s">
        <v>394</v>
      </c>
      <c r="I67" s="119"/>
      <c r="J67" s="52"/>
    </row>
    <row r="68" spans="1:10" s="88" customFormat="1" ht="12.75" customHeight="1">
      <c r="A68" s="138" t="s">
        <v>251</v>
      </c>
      <c r="B68" s="218">
        <v>0.09</v>
      </c>
      <c r="C68" s="207" t="s">
        <v>528</v>
      </c>
      <c r="D68" s="208" t="s">
        <v>864</v>
      </c>
      <c r="E68" s="208" t="s">
        <v>394</v>
      </c>
      <c r="F68" s="143" t="s">
        <v>394</v>
      </c>
      <c r="G68" s="142" t="s">
        <v>394</v>
      </c>
      <c r="H68" s="143" t="s">
        <v>394</v>
      </c>
      <c r="I68" s="119"/>
      <c r="J68" s="52"/>
    </row>
    <row r="69" spans="1:10" s="88" customFormat="1" ht="12.75" customHeight="1">
      <c r="A69" s="138" t="s">
        <v>252</v>
      </c>
      <c r="B69" s="147" t="s">
        <v>305</v>
      </c>
      <c r="C69" s="207" t="s">
        <v>394</v>
      </c>
      <c r="D69" s="208" t="s">
        <v>394</v>
      </c>
      <c r="E69" s="208" t="s">
        <v>394</v>
      </c>
      <c r="F69" s="143" t="s">
        <v>394</v>
      </c>
      <c r="G69" s="142" t="s">
        <v>394</v>
      </c>
      <c r="H69" s="143" t="s">
        <v>394</v>
      </c>
      <c r="I69" s="119"/>
      <c r="J69" s="67"/>
    </row>
    <row r="70" spans="1:10" s="88" customFormat="1" ht="12.75" customHeight="1">
      <c r="A70" s="143" t="s">
        <v>4</v>
      </c>
      <c r="B70" s="147" t="s">
        <v>660</v>
      </c>
      <c r="C70" s="207" t="s">
        <v>718</v>
      </c>
      <c r="D70" s="208" t="s">
        <v>653</v>
      </c>
      <c r="E70" s="208" t="s">
        <v>529</v>
      </c>
      <c r="F70" s="210" t="s">
        <v>530</v>
      </c>
      <c r="G70" s="208" t="s">
        <v>772</v>
      </c>
      <c r="H70" s="210" t="s">
        <v>790</v>
      </c>
      <c r="I70" s="83"/>
      <c r="J70" s="67"/>
    </row>
    <row r="71" spans="1:10" s="88" customFormat="1" ht="12.75" customHeight="1">
      <c r="A71" s="143" t="s">
        <v>253</v>
      </c>
      <c r="B71" s="147" t="s">
        <v>708</v>
      </c>
      <c r="C71" s="207" t="s">
        <v>719</v>
      </c>
      <c r="D71" s="208" t="s">
        <v>652</v>
      </c>
      <c r="E71" s="208" t="s">
        <v>531</v>
      </c>
      <c r="F71" s="210" t="s">
        <v>532</v>
      </c>
      <c r="G71" s="208" t="s">
        <v>773</v>
      </c>
      <c r="H71" s="210" t="s">
        <v>791</v>
      </c>
      <c r="I71" s="83"/>
      <c r="J71" s="67"/>
    </row>
    <row r="72" spans="1:10" s="88" customFormat="1" ht="12.75" customHeight="1">
      <c r="A72" s="143" t="s">
        <v>3</v>
      </c>
      <c r="B72" s="147" t="s">
        <v>533</v>
      </c>
      <c r="C72" s="207" t="s">
        <v>720</v>
      </c>
      <c r="D72" s="208" t="s">
        <v>729</v>
      </c>
      <c r="E72" s="208" t="s">
        <v>534</v>
      </c>
      <c r="F72" s="210" t="s">
        <v>749</v>
      </c>
      <c r="G72" s="208" t="s">
        <v>776</v>
      </c>
      <c r="H72" s="210" t="s">
        <v>792</v>
      </c>
      <c r="I72" s="83"/>
      <c r="J72" s="67"/>
    </row>
    <row r="73" spans="1:10" s="88" customFormat="1" ht="12.75" customHeight="1">
      <c r="A73" s="138" t="s">
        <v>254</v>
      </c>
      <c r="B73" s="219" t="s">
        <v>421</v>
      </c>
      <c r="C73" s="207" t="s">
        <v>537</v>
      </c>
      <c r="D73" s="208" t="s">
        <v>394</v>
      </c>
      <c r="E73" s="208" t="s">
        <v>394</v>
      </c>
      <c r="F73" s="220">
        <v>4.6499999999999996E-3</v>
      </c>
      <c r="G73" s="142" t="s">
        <v>394</v>
      </c>
      <c r="H73" s="220">
        <v>4.6499999999999996E-3</v>
      </c>
      <c r="I73" s="120"/>
      <c r="J73" s="67"/>
    </row>
    <row r="74" spans="1:10" s="88" customFormat="1" ht="12.75" customHeight="1">
      <c r="A74" s="138" t="s">
        <v>8</v>
      </c>
      <c r="B74" s="218">
        <v>2.5000000000000001E-2</v>
      </c>
      <c r="C74" s="207" t="s">
        <v>394</v>
      </c>
      <c r="D74" s="208" t="s">
        <v>394</v>
      </c>
      <c r="E74" s="208" t="s">
        <v>394</v>
      </c>
      <c r="F74" s="147" t="s">
        <v>538</v>
      </c>
      <c r="G74" s="142" t="s">
        <v>394</v>
      </c>
      <c r="H74" s="210" t="s">
        <v>538</v>
      </c>
      <c r="I74" s="83"/>
      <c r="J74" s="67"/>
    </row>
    <row r="75" spans="1:10" s="88" customFormat="1" ht="12.75" customHeight="1">
      <c r="A75" s="143" t="s">
        <v>751</v>
      </c>
      <c r="B75" s="218" t="s">
        <v>306</v>
      </c>
      <c r="C75" s="207" t="s">
        <v>539</v>
      </c>
      <c r="D75" s="208" t="s">
        <v>394</v>
      </c>
      <c r="E75" s="208" t="s">
        <v>540</v>
      </c>
      <c r="F75" s="213">
        <v>5.8999999999999997E-2</v>
      </c>
      <c r="G75" s="142" t="s">
        <v>394</v>
      </c>
      <c r="H75" s="213">
        <v>5.8999999999999997E-2</v>
      </c>
      <c r="I75" s="110"/>
      <c r="J75" s="67"/>
    </row>
    <row r="76" spans="1:10" s="88" customFormat="1" ht="12.75" customHeight="1">
      <c r="A76" s="96" t="s">
        <v>752</v>
      </c>
      <c r="B76" s="208" t="s">
        <v>394</v>
      </c>
      <c r="C76" s="208" t="s">
        <v>394</v>
      </c>
      <c r="D76" s="208" t="s">
        <v>394</v>
      </c>
      <c r="E76" s="208" t="s">
        <v>394</v>
      </c>
      <c r="F76" s="220">
        <v>8.2799999999999993E-5</v>
      </c>
      <c r="G76" s="143" t="s">
        <v>394</v>
      </c>
      <c r="H76" s="220">
        <v>8.2799999999999993E-5</v>
      </c>
      <c r="J76" s="67"/>
    </row>
    <row r="77" spans="1:10" s="88" customFormat="1" ht="12.75" customHeight="1">
      <c r="A77" s="87" t="s">
        <v>753</v>
      </c>
      <c r="B77" s="208" t="s">
        <v>394</v>
      </c>
      <c r="C77" s="208" t="s">
        <v>394</v>
      </c>
      <c r="D77" s="208" t="s">
        <v>394</v>
      </c>
      <c r="E77" s="208" t="s">
        <v>394</v>
      </c>
      <c r="F77" s="220">
        <v>1.2899999999999999E-3</v>
      </c>
      <c r="G77" s="143" t="s">
        <v>394</v>
      </c>
      <c r="H77" s="220">
        <v>1.2899999999999999E-3</v>
      </c>
      <c r="J77" s="67"/>
    </row>
    <row r="78" spans="1:10" s="88" customFormat="1" ht="12.75" customHeight="1">
      <c r="A78" s="138" t="s">
        <v>255</v>
      </c>
      <c r="B78" s="221" t="s">
        <v>423</v>
      </c>
      <c r="C78" s="207" t="s">
        <v>432</v>
      </c>
      <c r="D78" s="208" t="s">
        <v>394</v>
      </c>
      <c r="E78" s="208" t="s">
        <v>433</v>
      </c>
      <c r="F78" s="220">
        <v>3.64E-3</v>
      </c>
      <c r="G78" s="142" t="s">
        <v>394</v>
      </c>
      <c r="H78" s="220">
        <v>3.64E-3</v>
      </c>
      <c r="J78" s="67"/>
    </row>
    <row r="79" spans="1:10" s="88" customFormat="1" ht="12.75" customHeight="1">
      <c r="A79" s="138" t="s">
        <v>256</v>
      </c>
      <c r="B79" s="221" t="s">
        <v>424</v>
      </c>
      <c r="C79" s="207" t="s">
        <v>430</v>
      </c>
      <c r="D79" s="208" t="s">
        <v>394</v>
      </c>
      <c r="E79" s="208" t="s">
        <v>434</v>
      </c>
      <c r="F79" s="220">
        <v>7.8799999999999996E-4</v>
      </c>
      <c r="G79" s="142" t="s">
        <v>394</v>
      </c>
      <c r="H79" s="220">
        <v>7.8799999999999996E-4</v>
      </c>
      <c r="J79" s="188"/>
    </row>
    <row r="80" spans="1:10" s="88" customFormat="1" ht="12.75" customHeight="1">
      <c r="A80" s="138" t="s">
        <v>257</v>
      </c>
      <c r="B80" s="221" t="s">
        <v>425</v>
      </c>
      <c r="C80" s="207" t="s">
        <v>541</v>
      </c>
      <c r="D80" s="208" t="s">
        <v>394</v>
      </c>
      <c r="E80" s="208" t="s">
        <v>435</v>
      </c>
      <c r="F80" s="220" t="s">
        <v>394</v>
      </c>
      <c r="G80" s="142" t="s">
        <v>394</v>
      </c>
      <c r="H80" s="220" t="s">
        <v>394</v>
      </c>
      <c r="I80" s="119"/>
      <c r="J80" s="67"/>
    </row>
    <row r="81" spans="1:10" s="88" customFormat="1" ht="12.75" customHeight="1">
      <c r="A81" s="143" t="s">
        <v>258</v>
      </c>
      <c r="B81" s="221">
        <v>2.8E-3</v>
      </c>
      <c r="C81" s="207" t="s">
        <v>394</v>
      </c>
      <c r="D81" s="208" t="s">
        <v>394</v>
      </c>
      <c r="E81" s="208" t="s">
        <v>394</v>
      </c>
      <c r="F81" s="143" t="s">
        <v>394</v>
      </c>
      <c r="G81" s="142" t="s">
        <v>394</v>
      </c>
      <c r="H81" s="143" t="s">
        <v>394</v>
      </c>
      <c r="I81" s="120"/>
      <c r="J81" s="67"/>
    </row>
    <row r="82" spans="1:10" s="88" customFormat="1" ht="12.75" customHeight="1">
      <c r="A82" s="138" t="s">
        <v>259</v>
      </c>
      <c r="B82" s="209" t="s">
        <v>394</v>
      </c>
      <c r="C82" s="207" t="s">
        <v>394</v>
      </c>
      <c r="D82" s="208" t="s">
        <v>394</v>
      </c>
      <c r="E82" s="208" t="s">
        <v>394</v>
      </c>
      <c r="F82" s="220">
        <v>7.4700000000000005E-4</v>
      </c>
      <c r="G82" s="142" t="s">
        <v>394</v>
      </c>
      <c r="H82" s="220">
        <v>7.4700000000000005E-4</v>
      </c>
      <c r="I82" s="120"/>
      <c r="J82" s="67"/>
    </row>
    <row r="83" spans="1:10" s="88" customFormat="1" ht="12.75" customHeight="1">
      <c r="A83" s="143" t="s">
        <v>260</v>
      </c>
      <c r="B83" s="147" t="s">
        <v>659</v>
      </c>
      <c r="C83" s="207" t="s">
        <v>721</v>
      </c>
      <c r="D83" s="208" t="s">
        <v>730</v>
      </c>
      <c r="E83" s="208" t="s">
        <v>542</v>
      </c>
      <c r="F83" s="210" t="s">
        <v>543</v>
      </c>
      <c r="G83" s="208" t="s">
        <v>775</v>
      </c>
      <c r="H83" s="210" t="s">
        <v>793</v>
      </c>
      <c r="I83" s="83"/>
      <c r="J83" s="67"/>
    </row>
    <row r="84" spans="1:10" s="88" customFormat="1" ht="12.75" customHeight="1">
      <c r="A84" s="138" t="s">
        <v>261</v>
      </c>
      <c r="B84" s="221" t="s">
        <v>426</v>
      </c>
      <c r="C84" s="207" t="s">
        <v>431</v>
      </c>
      <c r="D84" s="208" t="s">
        <v>394</v>
      </c>
      <c r="E84" s="208" t="s">
        <v>394</v>
      </c>
      <c r="F84" s="220">
        <v>2.8300000000000001E-3</v>
      </c>
      <c r="G84" s="142" t="s">
        <v>394</v>
      </c>
      <c r="H84" s="220">
        <v>2.8300000000000001E-3</v>
      </c>
      <c r="J84" s="67"/>
    </row>
    <row r="85" spans="1:10" s="88" customFormat="1" ht="12.75" customHeight="1">
      <c r="A85" s="138" t="s">
        <v>262</v>
      </c>
      <c r="B85" s="221">
        <v>5.7000000000000002E-3</v>
      </c>
      <c r="C85" s="207" t="s">
        <v>394</v>
      </c>
      <c r="D85" s="208" t="s">
        <v>394</v>
      </c>
      <c r="E85" s="208" t="s">
        <v>394</v>
      </c>
      <c r="F85" s="221">
        <v>1.7799999999999999E-3</v>
      </c>
      <c r="G85" s="142" t="s">
        <v>394</v>
      </c>
      <c r="H85" s="220">
        <v>1.7799999999999999E-3</v>
      </c>
      <c r="J85" s="67"/>
    </row>
    <row r="86" spans="1:10" s="88" customFormat="1" ht="12.75" customHeight="1">
      <c r="A86" s="138" t="s">
        <v>263</v>
      </c>
      <c r="B86" s="222">
        <v>2.9999999999999997E-4</v>
      </c>
      <c r="C86" s="207" t="s">
        <v>394</v>
      </c>
      <c r="D86" s="208" t="s">
        <v>394</v>
      </c>
      <c r="E86" s="208" t="s">
        <v>394</v>
      </c>
      <c r="F86" s="221">
        <v>3.2299999999999999E-4</v>
      </c>
      <c r="G86" s="142" t="s">
        <v>394</v>
      </c>
      <c r="H86" s="220">
        <v>3.2299999999999999E-4</v>
      </c>
      <c r="J86" s="67"/>
    </row>
    <row r="87" spans="1:10" s="88" customFormat="1" ht="12.75" customHeight="1">
      <c r="A87" s="138" t="s">
        <v>264</v>
      </c>
      <c r="B87" s="218">
        <v>1E-3</v>
      </c>
      <c r="C87" s="207" t="s">
        <v>394</v>
      </c>
      <c r="D87" s="208" t="s">
        <v>394</v>
      </c>
      <c r="E87" s="208" t="s">
        <v>394</v>
      </c>
      <c r="F87" s="220">
        <v>3.2299999999999998E-3</v>
      </c>
      <c r="G87" s="142" t="s">
        <v>394</v>
      </c>
      <c r="H87" s="220">
        <v>3.2299999999999998E-3</v>
      </c>
      <c r="J87" s="67"/>
    </row>
    <row r="88" spans="1:10" s="88" customFormat="1" ht="12.75" customHeight="1">
      <c r="A88" s="138" t="s">
        <v>265</v>
      </c>
      <c r="B88" s="222">
        <v>5.9999999999999995E-4</v>
      </c>
      <c r="C88" s="207" t="s">
        <v>394</v>
      </c>
      <c r="D88" s="208" t="s">
        <v>394</v>
      </c>
      <c r="E88" s="208" t="s">
        <v>394</v>
      </c>
      <c r="F88" s="220">
        <v>3.8400000000000001E-3</v>
      </c>
      <c r="G88" s="142" t="s">
        <v>394</v>
      </c>
      <c r="H88" s="220">
        <v>3.8400000000000001E-3</v>
      </c>
      <c r="J88" s="67"/>
    </row>
    <row r="89" spans="1:10" s="88" customFormat="1" ht="12.75" customHeight="1">
      <c r="A89" s="138" t="s">
        <v>266</v>
      </c>
      <c r="B89" s="209" t="s">
        <v>394</v>
      </c>
      <c r="C89" s="207" t="s">
        <v>394</v>
      </c>
      <c r="D89" s="208" t="s">
        <v>394</v>
      </c>
      <c r="E89" s="208" t="s">
        <v>394</v>
      </c>
      <c r="F89" s="220">
        <v>7.27E-4</v>
      </c>
      <c r="G89" s="142" t="s">
        <v>394</v>
      </c>
      <c r="H89" s="220">
        <v>7.27E-4</v>
      </c>
      <c r="J89" s="67"/>
    </row>
    <row r="90" spans="1:10" s="88" customFormat="1" ht="12.75" customHeight="1">
      <c r="A90" s="138" t="s">
        <v>267</v>
      </c>
      <c r="B90" s="209" t="s">
        <v>394</v>
      </c>
      <c r="C90" s="207" t="s">
        <v>394</v>
      </c>
      <c r="D90" s="208" t="s">
        <v>394</v>
      </c>
      <c r="E90" s="208" t="s">
        <v>394</v>
      </c>
      <c r="F90" s="220">
        <v>9.7000000000000005E-4</v>
      </c>
      <c r="G90" s="142" t="s">
        <v>394</v>
      </c>
      <c r="H90" s="220">
        <v>9.7000000000000005E-4</v>
      </c>
      <c r="J90" s="67"/>
    </row>
    <row r="91" spans="1:10" s="88" customFormat="1" ht="12.75" customHeight="1">
      <c r="A91" s="138" t="s">
        <v>268</v>
      </c>
      <c r="B91" s="209" t="s">
        <v>394</v>
      </c>
      <c r="C91" s="207" t="s">
        <v>394</v>
      </c>
      <c r="D91" s="208" t="s">
        <v>394</v>
      </c>
      <c r="E91" s="208" t="s">
        <v>394</v>
      </c>
      <c r="F91" s="220">
        <v>1.15E-3</v>
      </c>
      <c r="G91" s="142" t="s">
        <v>394</v>
      </c>
      <c r="H91" s="220">
        <v>1.15E-3</v>
      </c>
      <c r="J91" s="67"/>
    </row>
    <row r="92" spans="1:10" s="88" customFormat="1" ht="12.75" customHeight="1">
      <c r="A92" s="90" t="s">
        <v>684</v>
      </c>
      <c r="B92" s="209" t="s">
        <v>394</v>
      </c>
      <c r="C92" s="207" t="s">
        <v>394</v>
      </c>
      <c r="D92" s="208" t="s">
        <v>394</v>
      </c>
      <c r="E92" s="208" t="s">
        <v>394</v>
      </c>
      <c r="F92" s="213">
        <v>2.4E-2</v>
      </c>
      <c r="G92" s="142" t="s">
        <v>394</v>
      </c>
      <c r="H92" s="213">
        <v>2.4E-2</v>
      </c>
      <c r="J92" s="67"/>
    </row>
    <row r="93" spans="1:10" s="88" customFormat="1" ht="12.75" customHeight="1">
      <c r="A93" s="90" t="s">
        <v>685</v>
      </c>
      <c r="B93" s="209" t="s">
        <v>394</v>
      </c>
      <c r="C93" s="207" t="s">
        <v>394</v>
      </c>
      <c r="D93" s="208" t="s">
        <v>394</v>
      </c>
      <c r="E93" s="208" t="s">
        <v>394</v>
      </c>
      <c r="F93" s="213">
        <v>1.0999999999999999E-2</v>
      </c>
      <c r="G93" s="142" t="s">
        <v>394</v>
      </c>
      <c r="H93" s="213">
        <v>1.0999999999999999E-2</v>
      </c>
      <c r="J93" s="21"/>
    </row>
    <row r="94" spans="1:10" s="88" customFormat="1" ht="12.75" customHeight="1">
      <c r="A94" s="90" t="s">
        <v>686</v>
      </c>
      <c r="B94" s="209" t="s">
        <v>394</v>
      </c>
      <c r="C94" s="207" t="s">
        <v>394</v>
      </c>
      <c r="D94" s="208" t="s">
        <v>394</v>
      </c>
      <c r="E94" s="208" t="s">
        <v>394</v>
      </c>
      <c r="F94" s="213">
        <v>1.4999999999999999E-2</v>
      </c>
      <c r="G94" s="142" t="s">
        <v>394</v>
      </c>
      <c r="H94" s="213">
        <v>1.4999999999999999E-2</v>
      </c>
      <c r="J94" s="67"/>
    </row>
    <row r="95" spans="1:10" s="88" customFormat="1" ht="12.75" customHeight="1">
      <c r="A95" s="90" t="s">
        <v>687</v>
      </c>
      <c r="B95" s="209" t="s">
        <v>394</v>
      </c>
      <c r="C95" s="207" t="s">
        <v>394</v>
      </c>
      <c r="D95" s="208" t="s">
        <v>394</v>
      </c>
      <c r="E95" s="208" t="s">
        <v>394</v>
      </c>
      <c r="F95" s="213">
        <v>5.0999999999999997E-2</v>
      </c>
      <c r="G95" s="142" t="s">
        <v>394</v>
      </c>
      <c r="H95" s="213">
        <v>5.0999999999999997E-2</v>
      </c>
      <c r="J95" s="21"/>
    </row>
    <row r="96" spans="1:10" s="88" customFormat="1" ht="12.75" customHeight="1">
      <c r="A96" s="90" t="s">
        <v>688</v>
      </c>
      <c r="B96" s="209" t="s">
        <v>394</v>
      </c>
      <c r="C96" s="207" t="s">
        <v>394</v>
      </c>
      <c r="D96" s="208" t="s">
        <v>394</v>
      </c>
      <c r="E96" s="208" t="s">
        <v>394</v>
      </c>
      <c r="F96" s="213">
        <v>0.03</v>
      </c>
      <c r="G96" s="142" t="s">
        <v>394</v>
      </c>
      <c r="H96" s="213">
        <v>0.03</v>
      </c>
      <c r="J96" s="67"/>
    </row>
    <row r="97" spans="1:10" s="88" customFormat="1" ht="12.75" customHeight="1">
      <c r="A97" s="90" t="s">
        <v>689</v>
      </c>
      <c r="B97" s="209" t="s">
        <v>394</v>
      </c>
      <c r="C97" s="207" t="s">
        <v>394</v>
      </c>
      <c r="D97" s="208" t="s">
        <v>394</v>
      </c>
      <c r="E97" s="208" t="s">
        <v>394</v>
      </c>
      <c r="F97" s="220">
        <v>5.8599999999999998E-3</v>
      </c>
      <c r="G97" s="142" t="s">
        <v>394</v>
      </c>
      <c r="H97" s="220">
        <v>5.8599999999999998E-3</v>
      </c>
      <c r="J97" s="189"/>
    </row>
    <row r="98" spans="1:10" s="88" customFormat="1" ht="12.75" customHeight="1">
      <c r="A98" s="143" t="s">
        <v>269</v>
      </c>
      <c r="B98" s="147" t="s">
        <v>707</v>
      </c>
      <c r="C98" s="207" t="s">
        <v>722</v>
      </c>
      <c r="D98" s="208" t="s">
        <v>724</v>
      </c>
      <c r="E98" s="208" t="s">
        <v>394</v>
      </c>
      <c r="F98" s="210" t="s">
        <v>394</v>
      </c>
      <c r="G98" s="142" t="s">
        <v>668</v>
      </c>
      <c r="H98" s="210" t="s">
        <v>668</v>
      </c>
      <c r="I98" s="83"/>
      <c r="J98" s="67"/>
    </row>
    <row r="99" spans="1:10" s="88" customFormat="1" ht="12.75" customHeight="1">
      <c r="A99" s="143" t="s">
        <v>270</v>
      </c>
      <c r="B99" s="147" t="s">
        <v>544</v>
      </c>
      <c r="C99" s="207" t="s">
        <v>545</v>
      </c>
      <c r="D99" s="208" t="s">
        <v>394</v>
      </c>
      <c r="E99" s="208" t="s">
        <v>546</v>
      </c>
      <c r="F99" s="210" t="s">
        <v>394</v>
      </c>
      <c r="G99" s="142" t="s">
        <v>394</v>
      </c>
      <c r="H99" s="210" t="s">
        <v>394</v>
      </c>
      <c r="I99" s="85"/>
      <c r="J99" s="67"/>
    </row>
    <row r="100" spans="1:10" s="88" customFormat="1" ht="12.75" customHeight="1">
      <c r="A100" s="143" t="s">
        <v>1</v>
      </c>
      <c r="B100" s="147">
        <v>1.18</v>
      </c>
      <c r="C100" s="209">
        <v>0.2</v>
      </c>
      <c r="D100" s="208" t="s">
        <v>394</v>
      </c>
      <c r="E100" s="208" t="s">
        <v>547</v>
      </c>
      <c r="F100" s="210" t="s">
        <v>394</v>
      </c>
      <c r="G100" s="208" t="s">
        <v>763</v>
      </c>
      <c r="H100" s="210" t="s">
        <v>763</v>
      </c>
      <c r="I100" s="83"/>
      <c r="J100" s="190"/>
    </row>
    <row r="101" spans="1:10" s="88" customFormat="1" ht="12.75" customHeight="1">
      <c r="A101" s="143" t="s">
        <v>271</v>
      </c>
      <c r="B101" s="147" t="s">
        <v>656</v>
      </c>
      <c r="C101" s="207" t="s">
        <v>666</v>
      </c>
      <c r="D101" s="208" t="s">
        <v>853</v>
      </c>
      <c r="E101" s="208" t="s">
        <v>548</v>
      </c>
      <c r="F101" s="210" t="s">
        <v>549</v>
      </c>
      <c r="G101" s="208" t="s">
        <v>762</v>
      </c>
      <c r="H101" s="210" t="s">
        <v>794</v>
      </c>
      <c r="I101" s="83"/>
      <c r="J101" s="67"/>
    </row>
    <row r="102" spans="1:10" s="88" customFormat="1" ht="12.75" customHeight="1">
      <c r="A102" s="143" t="s">
        <v>272</v>
      </c>
      <c r="B102" s="209" t="s">
        <v>394</v>
      </c>
      <c r="C102" s="207" t="s">
        <v>394</v>
      </c>
      <c r="D102" s="208" t="s">
        <v>394</v>
      </c>
      <c r="E102" s="208" t="s">
        <v>394</v>
      </c>
      <c r="F102" s="210">
        <v>0.41</v>
      </c>
      <c r="G102" s="208" t="s">
        <v>550</v>
      </c>
      <c r="H102" s="210" t="s">
        <v>795</v>
      </c>
      <c r="I102" s="83"/>
      <c r="J102" s="67"/>
    </row>
    <row r="103" spans="1:10" s="90" customFormat="1" ht="12.75" customHeight="1">
      <c r="A103" s="138" t="s">
        <v>43</v>
      </c>
      <c r="B103" s="146" t="s">
        <v>889</v>
      </c>
      <c r="C103" s="217" t="s">
        <v>887</v>
      </c>
      <c r="D103" s="223" t="s">
        <v>892</v>
      </c>
      <c r="E103" s="208" t="s">
        <v>551</v>
      </c>
      <c r="F103" s="146" t="s">
        <v>888</v>
      </c>
      <c r="G103" s="208" t="s">
        <v>777</v>
      </c>
      <c r="H103" s="223" t="s">
        <v>893</v>
      </c>
      <c r="I103" s="83"/>
      <c r="J103" s="67"/>
    </row>
    <row r="104" spans="1:10" s="90" customFormat="1" ht="12.75" customHeight="1">
      <c r="A104" s="138" t="s">
        <v>909</v>
      </c>
      <c r="B104" s="146">
        <v>51.9</v>
      </c>
      <c r="C104" s="146">
        <v>24.7</v>
      </c>
      <c r="D104" s="223">
        <v>51.4</v>
      </c>
      <c r="E104" s="223">
        <v>89.6</v>
      </c>
      <c r="F104" s="146">
        <v>58.7</v>
      </c>
      <c r="G104" s="223">
        <v>23.7</v>
      </c>
      <c r="H104" s="223">
        <v>54</v>
      </c>
      <c r="I104" s="83"/>
      <c r="J104" s="189"/>
    </row>
    <row r="105" spans="1:10" s="88" customFormat="1" ht="12.75" customHeight="1">
      <c r="A105" s="138" t="s">
        <v>5</v>
      </c>
      <c r="B105" s="147" t="s">
        <v>307</v>
      </c>
      <c r="C105" s="210" t="s">
        <v>552</v>
      </c>
      <c r="D105" s="208" t="s">
        <v>394</v>
      </c>
      <c r="E105" s="208" t="s">
        <v>553</v>
      </c>
      <c r="F105" s="210" t="s">
        <v>394</v>
      </c>
      <c r="G105" s="208" t="s">
        <v>394</v>
      </c>
      <c r="H105" s="210" t="s">
        <v>394</v>
      </c>
      <c r="I105" s="91"/>
      <c r="J105" s="189"/>
    </row>
    <row r="106" spans="1:10" s="88" customFormat="1" ht="12.75" customHeight="1">
      <c r="A106" s="138" t="s">
        <v>184</v>
      </c>
      <c r="B106" s="217">
        <v>13</v>
      </c>
      <c r="C106" s="207" t="s">
        <v>394</v>
      </c>
      <c r="D106" s="208" t="s">
        <v>394</v>
      </c>
      <c r="E106" s="208" t="s">
        <v>394</v>
      </c>
      <c r="F106" s="143" t="s">
        <v>394</v>
      </c>
      <c r="G106" s="208" t="s">
        <v>394</v>
      </c>
      <c r="H106" s="223" t="s">
        <v>394</v>
      </c>
      <c r="I106" s="83"/>
      <c r="J106" s="67"/>
    </row>
    <row r="107" spans="1:10" s="88" customFormat="1" ht="12.75" customHeight="1">
      <c r="A107" s="138" t="s">
        <v>910</v>
      </c>
      <c r="B107" s="221">
        <v>5.9E+16</v>
      </c>
      <c r="C107" s="207" t="s">
        <v>394</v>
      </c>
      <c r="D107" s="208" t="s">
        <v>394</v>
      </c>
      <c r="E107" s="208" t="s">
        <v>394</v>
      </c>
      <c r="F107" s="143" t="s">
        <v>394</v>
      </c>
      <c r="G107" s="208" t="s">
        <v>394</v>
      </c>
      <c r="H107" s="143" t="s">
        <v>394</v>
      </c>
      <c r="I107" s="120"/>
      <c r="J107" s="67"/>
    </row>
    <row r="108" spans="1:10" s="92" customFormat="1" ht="12.75" customHeight="1">
      <c r="A108" s="138" t="s">
        <v>911</v>
      </c>
      <c r="B108" s="146" t="s">
        <v>709</v>
      </c>
      <c r="C108" s="207" t="s">
        <v>667</v>
      </c>
      <c r="D108" s="208" t="s">
        <v>743</v>
      </c>
      <c r="E108" s="208" t="s">
        <v>554</v>
      </c>
      <c r="F108" s="146" t="s">
        <v>701</v>
      </c>
      <c r="G108" s="208" t="s">
        <v>778</v>
      </c>
      <c r="H108" s="223" t="s">
        <v>796</v>
      </c>
      <c r="I108" s="83"/>
      <c r="J108" s="67"/>
    </row>
    <row r="109" spans="1:10" s="93" customFormat="1" ht="12.75" customHeight="1">
      <c r="A109" s="146" t="s">
        <v>273</v>
      </c>
      <c r="B109" s="224" t="s">
        <v>555</v>
      </c>
      <c r="C109" s="207" t="s">
        <v>394</v>
      </c>
      <c r="D109" s="208" t="s">
        <v>394</v>
      </c>
      <c r="E109" s="208" t="s">
        <v>556</v>
      </c>
      <c r="F109" s="223" t="s">
        <v>394</v>
      </c>
      <c r="G109" s="208" t="s">
        <v>394</v>
      </c>
      <c r="H109" s="225" t="s">
        <v>394</v>
      </c>
      <c r="I109" s="120"/>
      <c r="J109" s="45"/>
    </row>
    <row r="110" spans="1:10" s="88" customFormat="1" ht="12.75" customHeight="1">
      <c r="A110" s="138" t="s">
        <v>190</v>
      </c>
      <c r="B110" s="147" t="s">
        <v>557</v>
      </c>
      <c r="C110" s="217" t="s">
        <v>558</v>
      </c>
      <c r="D110" s="210">
        <v>0.75</v>
      </c>
      <c r="E110" s="208" t="s">
        <v>559</v>
      </c>
      <c r="F110" s="143" t="s">
        <v>394</v>
      </c>
      <c r="G110" s="208" t="s">
        <v>394</v>
      </c>
      <c r="H110" s="147" t="s">
        <v>912</v>
      </c>
      <c r="I110" s="89"/>
      <c r="J110" s="104"/>
    </row>
    <row r="111" spans="1:10" s="80" customFormat="1" ht="12.75" customHeight="1">
      <c r="A111" s="138" t="s">
        <v>191</v>
      </c>
      <c r="B111" s="209" t="s">
        <v>308</v>
      </c>
      <c r="C111" s="207" t="s">
        <v>560</v>
      </c>
      <c r="D111" s="210">
        <v>2.2999999999999998</v>
      </c>
      <c r="E111" s="208" t="s">
        <v>561</v>
      </c>
      <c r="F111" s="138" t="s">
        <v>394</v>
      </c>
      <c r="G111" s="208" t="s">
        <v>394</v>
      </c>
      <c r="H111" s="146" t="s">
        <v>913</v>
      </c>
      <c r="I111" s="83"/>
      <c r="J111" s="104"/>
    </row>
    <row r="112" spans="1:10" s="88" customFormat="1" ht="12.75" customHeight="1">
      <c r="A112" s="147" t="s">
        <v>274</v>
      </c>
      <c r="B112" s="147" t="s">
        <v>309</v>
      </c>
      <c r="C112" s="207" t="s">
        <v>562</v>
      </c>
      <c r="D112" s="208" t="s">
        <v>394</v>
      </c>
      <c r="E112" s="208" t="s">
        <v>455</v>
      </c>
      <c r="F112" s="208" t="s">
        <v>394</v>
      </c>
      <c r="G112" s="208" t="s">
        <v>394</v>
      </c>
      <c r="H112" s="210" t="s">
        <v>394</v>
      </c>
      <c r="I112" s="83"/>
      <c r="J112" s="104"/>
    </row>
    <row r="113" spans="1:17" s="80" customFormat="1" ht="12.75" customHeight="1">
      <c r="A113" s="141" t="s">
        <v>275</v>
      </c>
      <c r="B113" s="209" t="s">
        <v>492</v>
      </c>
      <c r="C113" s="207" t="s">
        <v>454</v>
      </c>
      <c r="D113" s="208" t="s">
        <v>394</v>
      </c>
      <c r="E113" s="208" t="s">
        <v>563</v>
      </c>
      <c r="F113" s="208" t="s">
        <v>394</v>
      </c>
      <c r="G113" s="208" t="s">
        <v>394</v>
      </c>
      <c r="H113" s="212" t="s">
        <v>394</v>
      </c>
      <c r="I113" s="85"/>
      <c r="J113" s="61"/>
    </row>
    <row r="114" spans="1:17" s="80" customFormat="1" ht="12.75" customHeight="1">
      <c r="A114" s="138" t="s">
        <v>276</v>
      </c>
      <c r="B114" s="211" t="s">
        <v>427</v>
      </c>
      <c r="C114" s="207" t="s">
        <v>564</v>
      </c>
      <c r="D114" s="208" t="s">
        <v>394</v>
      </c>
      <c r="E114" s="208" t="s">
        <v>436</v>
      </c>
      <c r="F114" s="208" t="s">
        <v>394</v>
      </c>
      <c r="G114" s="208" t="s">
        <v>394</v>
      </c>
      <c r="H114" s="226" t="s">
        <v>394</v>
      </c>
      <c r="I114" s="89"/>
      <c r="J114" s="105"/>
    </row>
    <row r="115" spans="1:17" s="80" customFormat="1" ht="12.75" customHeight="1">
      <c r="A115" s="141" t="s">
        <v>277</v>
      </c>
      <c r="B115" s="209" t="s">
        <v>565</v>
      </c>
      <c r="C115" s="207" t="s">
        <v>566</v>
      </c>
      <c r="D115" s="208" t="s">
        <v>394</v>
      </c>
      <c r="E115" s="208" t="s">
        <v>567</v>
      </c>
      <c r="F115" s="208" t="s">
        <v>394</v>
      </c>
      <c r="G115" s="208" t="s">
        <v>394</v>
      </c>
      <c r="H115" s="212" t="s">
        <v>394</v>
      </c>
      <c r="I115" s="89"/>
      <c r="J115" s="105"/>
    </row>
    <row r="116" spans="1:17" s="80" customFormat="1" ht="12.75" customHeight="1">
      <c r="A116" s="141" t="s">
        <v>278</v>
      </c>
      <c r="B116" s="215" t="s">
        <v>428</v>
      </c>
      <c r="C116" s="207" t="s">
        <v>568</v>
      </c>
      <c r="D116" s="208" t="s">
        <v>394</v>
      </c>
      <c r="E116" s="208" t="s">
        <v>437</v>
      </c>
      <c r="F116" s="208" t="s">
        <v>394</v>
      </c>
      <c r="G116" s="208" t="s">
        <v>394</v>
      </c>
      <c r="H116" s="226" t="s">
        <v>394</v>
      </c>
      <c r="I116" s="89"/>
      <c r="J116" s="105"/>
    </row>
    <row r="117" spans="1:17" s="80" customFormat="1" ht="12.75" customHeight="1">
      <c r="A117" s="136" t="s">
        <v>9</v>
      </c>
      <c r="B117" s="209" t="s">
        <v>569</v>
      </c>
      <c r="C117" s="207" t="s">
        <v>570</v>
      </c>
      <c r="D117" s="208" t="s">
        <v>394</v>
      </c>
      <c r="E117" s="208" t="s">
        <v>302</v>
      </c>
      <c r="F117" s="208" t="s">
        <v>394</v>
      </c>
      <c r="G117" s="208" t="s">
        <v>394</v>
      </c>
      <c r="H117" s="225" t="s">
        <v>394</v>
      </c>
      <c r="I117" s="88"/>
      <c r="J117" s="88"/>
    </row>
    <row r="118" spans="1:17" s="80" customFormat="1" ht="12.75" customHeight="1">
      <c r="A118" s="138" t="s">
        <v>11</v>
      </c>
      <c r="B118" s="214" t="s">
        <v>310</v>
      </c>
      <c r="C118" s="207" t="s">
        <v>571</v>
      </c>
      <c r="D118" s="208" t="s">
        <v>394</v>
      </c>
      <c r="E118" s="208" t="s">
        <v>448</v>
      </c>
      <c r="F118" s="208" t="s">
        <v>394</v>
      </c>
      <c r="G118" s="208" t="s">
        <v>394</v>
      </c>
      <c r="H118" s="209" t="s">
        <v>394</v>
      </c>
      <c r="I118" s="88"/>
      <c r="J118" s="88"/>
    </row>
    <row r="119" spans="1:17" s="80" customFormat="1" ht="12.75" customHeight="1">
      <c r="A119" s="138" t="s">
        <v>12</v>
      </c>
      <c r="B119" s="214" t="s">
        <v>572</v>
      </c>
      <c r="C119" s="207" t="s">
        <v>573</v>
      </c>
      <c r="D119" s="208" t="s">
        <v>394</v>
      </c>
      <c r="E119" s="208" t="s">
        <v>574</v>
      </c>
      <c r="F119" s="208" t="s">
        <v>394</v>
      </c>
      <c r="G119" s="208" t="s">
        <v>394</v>
      </c>
      <c r="H119" s="209" t="s">
        <v>394</v>
      </c>
      <c r="I119" s="88"/>
      <c r="J119" s="88"/>
    </row>
    <row r="120" spans="1:17" s="80" customFormat="1" ht="12.75" customHeight="1">
      <c r="A120" s="138" t="s">
        <v>10</v>
      </c>
      <c r="B120" s="215" t="s">
        <v>429</v>
      </c>
      <c r="C120" s="207" t="s">
        <v>575</v>
      </c>
      <c r="D120" s="208" t="s">
        <v>394</v>
      </c>
      <c r="E120" s="208" t="s">
        <v>574</v>
      </c>
      <c r="F120" s="208" t="s">
        <v>394</v>
      </c>
      <c r="G120" s="208" t="s">
        <v>394</v>
      </c>
      <c r="H120" s="209" t="s">
        <v>394</v>
      </c>
      <c r="I120" s="88"/>
      <c r="J120" s="88"/>
    </row>
    <row r="121" spans="1:17" s="80" customFormat="1" ht="12.75" customHeight="1">
      <c r="A121" s="148" t="s">
        <v>13</v>
      </c>
      <c r="B121" s="227" t="s">
        <v>311</v>
      </c>
      <c r="C121" s="228" t="s">
        <v>576</v>
      </c>
      <c r="D121" s="229" t="s">
        <v>394</v>
      </c>
      <c r="E121" s="229" t="s">
        <v>489</v>
      </c>
      <c r="F121" s="229" t="s">
        <v>394</v>
      </c>
      <c r="G121" s="229" t="s">
        <v>394</v>
      </c>
      <c r="H121" s="227" t="s">
        <v>394</v>
      </c>
      <c r="I121" s="88"/>
      <c r="J121" s="88"/>
    </row>
    <row r="122" spans="1:17" s="80" customFormat="1" ht="12.75" customHeight="1">
      <c r="A122" s="87" t="s">
        <v>703</v>
      </c>
      <c r="B122" s="209"/>
      <c r="C122" s="207"/>
      <c r="D122" s="217"/>
      <c r="E122" s="217"/>
      <c r="F122" s="217"/>
      <c r="G122" s="217"/>
      <c r="H122" s="209"/>
      <c r="I122" s="88"/>
      <c r="J122" s="88"/>
    </row>
    <row r="123" spans="1:17" s="80" customFormat="1" ht="12.75" customHeight="1">
      <c r="A123" s="87" t="s">
        <v>706</v>
      </c>
      <c r="B123" s="209"/>
      <c r="C123" s="209"/>
      <c r="D123" s="138"/>
      <c r="E123" s="138"/>
      <c r="F123" s="230"/>
      <c r="G123" s="230"/>
      <c r="H123" s="209"/>
      <c r="I123" s="89"/>
      <c r="J123" s="89"/>
      <c r="K123" s="89"/>
      <c r="L123" s="82"/>
      <c r="M123" s="82"/>
      <c r="N123" s="82"/>
      <c r="O123" s="95"/>
      <c r="P123" s="95"/>
      <c r="Q123" s="95"/>
    </row>
    <row r="124" spans="1:17" s="80" customFormat="1" ht="12.75" customHeight="1">
      <c r="A124" s="87" t="s">
        <v>914</v>
      </c>
      <c r="B124" s="209"/>
      <c r="C124" s="209"/>
      <c r="D124" s="138"/>
      <c r="E124" s="138"/>
      <c r="F124" s="230"/>
      <c r="G124" s="230"/>
      <c r="H124" s="209"/>
      <c r="I124" s="89"/>
      <c r="J124" s="89"/>
      <c r="K124" s="89"/>
      <c r="L124" s="82"/>
      <c r="M124" s="82"/>
      <c r="N124" s="82"/>
      <c r="O124" s="95"/>
      <c r="P124" s="95"/>
      <c r="Q124" s="95"/>
    </row>
    <row r="125" spans="1:17" s="80" customFormat="1" ht="12.75" customHeight="1">
      <c r="A125" s="87" t="s">
        <v>915</v>
      </c>
      <c r="B125" s="231"/>
      <c r="C125" s="231"/>
      <c r="D125" s="232"/>
      <c r="E125" s="232"/>
      <c r="F125" s="142"/>
      <c r="G125" s="142"/>
      <c r="H125" s="233"/>
      <c r="I125" s="191"/>
      <c r="J125" s="85"/>
      <c r="K125" s="85"/>
      <c r="L125" s="86"/>
      <c r="M125" s="86"/>
      <c r="N125" s="86"/>
      <c r="O125" s="88"/>
      <c r="P125" s="88"/>
      <c r="Q125" s="88"/>
    </row>
    <row r="126" spans="1:17" s="80" customFormat="1" ht="12.75" customHeight="1">
      <c r="A126" s="84" t="s">
        <v>916</v>
      </c>
      <c r="B126" s="209"/>
      <c r="C126" s="209"/>
      <c r="D126" s="138"/>
      <c r="E126" s="138"/>
      <c r="F126" s="230"/>
      <c r="G126" s="230"/>
      <c r="H126" s="209"/>
      <c r="I126" s="89"/>
      <c r="J126" s="89"/>
      <c r="K126" s="89"/>
      <c r="L126" s="82"/>
      <c r="M126" s="82"/>
      <c r="N126" s="82"/>
      <c r="O126" s="95"/>
      <c r="P126" s="95"/>
      <c r="Q126" s="95"/>
    </row>
    <row r="127" spans="1:17" s="80" customFormat="1" ht="12.75" customHeight="1">
      <c r="A127" s="84" t="s">
        <v>917</v>
      </c>
      <c r="B127" s="231"/>
      <c r="C127" s="231"/>
      <c r="D127" s="232"/>
      <c r="E127" s="232"/>
      <c r="F127" s="142"/>
      <c r="G127" s="142"/>
      <c r="H127" s="231"/>
      <c r="I127" s="85"/>
      <c r="J127" s="85"/>
      <c r="K127" s="85"/>
      <c r="L127" s="86"/>
      <c r="M127" s="86"/>
      <c r="N127" s="86"/>
      <c r="O127" s="96"/>
      <c r="P127" s="96"/>
      <c r="Q127" s="96"/>
    </row>
    <row r="128" spans="1:17" ht="12.75" customHeight="1">
      <c r="F128" s="235"/>
      <c r="G128" s="235"/>
    </row>
    <row r="134" spans="6:7" ht="12.75" customHeight="1">
      <c r="F134" s="236"/>
      <c r="G134" s="236"/>
    </row>
    <row r="136" spans="6:7" ht="12.75" customHeight="1">
      <c r="F136" s="237"/>
      <c r="G136" s="237"/>
    </row>
    <row r="137" spans="6:7" ht="12.75" customHeight="1">
      <c r="F137" s="237"/>
      <c r="G137" s="237"/>
    </row>
    <row r="139" spans="6:7" ht="12.75" customHeight="1">
      <c r="F139" s="235"/>
      <c r="G139" s="235"/>
    </row>
  </sheetData>
  <pageMargins left="0.7" right="0.7" top="0.75" bottom="0.75" header="0.3" footer="0.3"/>
  <pageSetup orientation="landscape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27"/>
  <sheetViews>
    <sheetView zoomScaleNormal="100" workbookViewId="0">
      <pane xSplit="1" ySplit="2" topLeftCell="B36" activePane="bottomRight" state="frozen"/>
      <selection pane="topRight" activeCell="B1" sqref="B1"/>
      <selection pane="bottomLeft" activeCell="A3" sqref="A3"/>
      <selection pane="bottomRight" activeCell="A56" sqref="A56"/>
    </sheetView>
  </sheetViews>
  <sheetFormatPr defaultRowHeight="15"/>
  <cols>
    <col min="1" max="1" width="25.5703125" style="61" customWidth="1"/>
    <col min="2" max="9" width="11.42578125" style="238" customWidth="1"/>
    <col min="10" max="10" width="8.42578125" style="51" customWidth="1"/>
    <col min="11" max="11" width="6.7109375" style="51" customWidth="1"/>
    <col min="12" max="12" width="8.5703125" style="51" customWidth="1"/>
    <col min="13" max="13" width="7.140625" style="51" customWidth="1"/>
    <col min="14" max="14" width="7.5703125" style="51" customWidth="1"/>
    <col min="15" max="15" width="7" style="51" customWidth="1"/>
    <col min="16" max="16" width="8.28515625" style="51" customWidth="1"/>
    <col min="17" max="17" width="6.140625" style="66" customWidth="1"/>
    <col min="18" max="18" width="6.140625" style="98" customWidth="1"/>
    <col min="19" max="16384" width="9.140625" style="54"/>
  </cols>
  <sheetData>
    <row r="1" spans="1:19" s="106" customFormat="1" ht="12.75" customHeight="1">
      <c r="A1" s="103" t="s">
        <v>702</v>
      </c>
      <c r="B1" s="238"/>
      <c r="C1" s="238"/>
      <c r="D1" s="238"/>
      <c r="E1" s="238"/>
      <c r="F1" s="238"/>
      <c r="G1" s="238"/>
      <c r="H1" s="238"/>
      <c r="I1" s="238"/>
      <c r="J1" s="51"/>
      <c r="K1" s="51"/>
      <c r="L1" s="51"/>
      <c r="M1" s="51"/>
      <c r="N1" s="51"/>
      <c r="O1" s="51"/>
      <c r="P1" s="51"/>
      <c r="Q1" s="104"/>
      <c r="R1" s="105"/>
      <c r="S1" s="102"/>
    </row>
    <row r="2" spans="1:19" s="56" customFormat="1" ht="23.25" customHeight="1">
      <c r="A2" s="55" t="s">
        <v>44</v>
      </c>
      <c r="B2" s="55" t="s">
        <v>691</v>
      </c>
      <c r="C2" s="55" t="s">
        <v>48</v>
      </c>
      <c r="D2" s="55" t="s">
        <v>49</v>
      </c>
      <c r="E2" s="55" t="s">
        <v>312</v>
      </c>
      <c r="F2" s="55" t="s">
        <v>692</v>
      </c>
      <c r="G2" s="55" t="s">
        <v>693</v>
      </c>
      <c r="H2" s="55" t="s">
        <v>50</v>
      </c>
      <c r="I2" s="55" t="s">
        <v>51</v>
      </c>
      <c r="J2" s="112"/>
      <c r="R2" s="99"/>
      <c r="S2" s="99"/>
    </row>
    <row r="3" spans="1:19" s="53" customFormat="1" ht="12.75" customHeight="1">
      <c r="A3" s="140" t="s">
        <v>18</v>
      </c>
      <c r="B3" s="150" t="s">
        <v>396</v>
      </c>
      <c r="C3" s="150" t="s">
        <v>807</v>
      </c>
      <c r="D3" s="150" t="s">
        <v>384</v>
      </c>
      <c r="E3" s="150" t="s">
        <v>385</v>
      </c>
      <c r="F3" s="239" t="s">
        <v>386</v>
      </c>
      <c r="G3" s="150">
        <v>2385</v>
      </c>
      <c r="H3" s="150" t="s">
        <v>397</v>
      </c>
      <c r="I3" s="140" t="s">
        <v>313</v>
      </c>
      <c r="J3" s="7"/>
      <c r="R3" s="17"/>
      <c r="S3" s="78"/>
    </row>
    <row r="4" spans="1:19" s="58" customFormat="1" ht="12.75" customHeight="1">
      <c r="A4" s="150" t="s">
        <v>0</v>
      </c>
      <c r="B4" s="150" t="s">
        <v>314</v>
      </c>
      <c r="C4" s="150" t="s">
        <v>808</v>
      </c>
      <c r="D4" s="150" t="s">
        <v>398</v>
      </c>
      <c r="E4" s="150" t="s">
        <v>399</v>
      </c>
      <c r="F4" s="239" t="s">
        <v>391</v>
      </c>
      <c r="G4" s="150" t="s">
        <v>389</v>
      </c>
      <c r="H4" s="150" t="s">
        <v>390</v>
      </c>
      <c r="I4" s="150" t="s">
        <v>315</v>
      </c>
      <c r="J4" s="57"/>
      <c r="R4" s="100"/>
      <c r="S4" s="78"/>
    </row>
    <row r="5" spans="1:19" s="53" customFormat="1" ht="12.75" customHeight="1">
      <c r="A5" s="140" t="s">
        <v>19</v>
      </c>
      <c r="B5" s="140" t="s">
        <v>316</v>
      </c>
      <c r="C5" s="240" t="s">
        <v>809</v>
      </c>
      <c r="D5" s="240" t="s">
        <v>387</v>
      </c>
      <c r="E5" s="240" t="s">
        <v>317</v>
      </c>
      <c r="F5" s="241" t="s">
        <v>392</v>
      </c>
      <c r="G5" s="240" t="s">
        <v>388</v>
      </c>
      <c r="H5" s="242" t="s">
        <v>400</v>
      </c>
      <c r="I5" s="140" t="s">
        <v>318</v>
      </c>
      <c r="J5" s="7"/>
      <c r="R5" s="17"/>
      <c r="S5" s="21"/>
    </row>
    <row r="6" spans="1:19" s="53" customFormat="1" ht="12.75" customHeight="1">
      <c r="A6" s="140" t="s">
        <v>20</v>
      </c>
      <c r="B6" s="140" t="s">
        <v>319</v>
      </c>
      <c r="C6" s="240" t="s">
        <v>401</v>
      </c>
      <c r="D6" s="240" t="s">
        <v>402</v>
      </c>
      <c r="E6" s="140" t="s">
        <v>320</v>
      </c>
      <c r="F6" s="243" t="s">
        <v>403</v>
      </c>
      <c r="G6" s="240">
        <v>0.42</v>
      </c>
      <c r="H6" s="140" t="s">
        <v>394</v>
      </c>
      <c r="I6" s="240" t="s">
        <v>393</v>
      </c>
      <c r="J6" s="7"/>
      <c r="R6" s="17"/>
      <c r="S6" s="21"/>
    </row>
    <row r="7" spans="1:19" s="53" customFormat="1" ht="12.75" customHeight="1">
      <c r="A7" s="140" t="s">
        <v>21</v>
      </c>
      <c r="B7" s="140" t="s">
        <v>321</v>
      </c>
      <c r="C7" s="240" t="s">
        <v>816</v>
      </c>
      <c r="D7" s="240" t="s">
        <v>404</v>
      </c>
      <c r="E7" s="140" t="s">
        <v>322</v>
      </c>
      <c r="F7" s="243" t="s">
        <v>405</v>
      </c>
      <c r="G7" s="240" t="s">
        <v>323</v>
      </c>
      <c r="H7" s="140" t="s">
        <v>324</v>
      </c>
      <c r="I7" s="140" t="s">
        <v>325</v>
      </c>
      <c r="J7" s="7"/>
      <c r="R7" s="17"/>
      <c r="S7" s="21"/>
    </row>
    <row r="8" spans="1:19" s="53" customFormat="1" ht="12.75" customHeight="1">
      <c r="A8" s="140" t="s">
        <v>22</v>
      </c>
      <c r="B8" s="140" t="s">
        <v>394</v>
      </c>
      <c r="C8" s="240" t="s">
        <v>326</v>
      </c>
      <c r="D8" s="240" t="s">
        <v>584</v>
      </c>
      <c r="E8" s="140" t="s">
        <v>394</v>
      </c>
      <c r="F8" s="241" t="s">
        <v>327</v>
      </c>
      <c r="G8" s="240" t="s">
        <v>328</v>
      </c>
      <c r="H8" s="140" t="s">
        <v>394</v>
      </c>
      <c r="I8" s="140" t="s">
        <v>394</v>
      </c>
      <c r="J8" s="7"/>
      <c r="R8" s="101"/>
    </row>
    <row r="9" spans="1:19" s="53" customFormat="1" ht="12.75" customHeight="1">
      <c r="A9" s="140" t="s">
        <v>23</v>
      </c>
      <c r="B9" s="240" t="s">
        <v>905</v>
      </c>
      <c r="C9" s="240" t="s">
        <v>817</v>
      </c>
      <c r="D9" s="240" t="s">
        <v>406</v>
      </c>
      <c r="E9" s="140">
        <v>0.03</v>
      </c>
      <c r="F9" s="243" t="s">
        <v>407</v>
      </c>
      <c r="G9" s="140" t="s">
        <v>394</v>
      </c>
      <c r="H9" s="140" t="s">
        <v>329</v>
      </c>
      <c r="I9" s="140" t="s">
        <v>330</v>
      </c>
      <c r="J9" s="7"/>
      <c r="R9" s="17"/>
    </row>
    <row r="10" spans="1:19" s="53" customFormat="1" ht="12.75" customHeight="1">
      <c r="A10" s="140" t="s">
        <v>24</v>
      </c>
      <c r="B10" s="140" t="s">
        <v>394</v>
      </c>
      <c r="C10" s="240" t="s">
        <v>331</v>
      </c>
      <c r="D10" s="140" t="s">
        <v>394</v>
      </c>
      <c r="E10" s="140" t="s">
        <v>394</v>
      </c>
      <c r="F10" s="140" t="s">
        <v>394</v>
      </c>
      <c r="G10" s="140" t="s">
        <v>394</v>
      </c>
      <c r="H10" s="140" t="s">
        <v>394</v>
      </c>
      <c r="I10" s="140" t="s">
        <v>394</v>
      </c>
      <c r="J10" s="7"/>
      <c r="R10" s="101"/>
    </row>
    <row r="11" spans="1:19" s="53" customFormat="1" ht="12.75" customHeight="1">
      <c r="A11" s="140" t="s">
        <v>52</v>
      </c>
      <c r="B11" s="140" t="s">
        <v>394</v>
      </c>
      <c r="C11" s="240" t="s">
        <v>332</v>
      </c>
      <c r="D11" s="140" t="s">
        <v>394</v>
      </c>
      <c r="E11" s="140" t="s">
        <v>394</v>
      </c>
      <c r="F11" s="140" t="s">
        <v>394</v>
      </c>
      <c r="G11" s="140" t="s">
        <v>394</v>
      </c>
      <c r="H11" s="140" t="s">
        <v>394</v>
      </c>
      <c r="I11" s="140" t="s">
        <v>394</v>
      </c>
      <c r="J11" s="7"/>
      <c r="R11" s="101"/>
    </row>
    <row r="12" spans="1:19" s="53" customFormat="1" ht="12.75" customHeight="1">
      <c r="A12" s="63" t="s">
        <v>25</v>
      </c>
      <c r="B12" s="140" t="s">
        <v>333</v>
      </c>
      <c r="C12" s="140" t="s">
        <v>394</v>
      </c>
      <c r="D12" s="140" t="s">
        <v>394</v>
      </c>
      <c r="E12" s="140" t="s">
        <v>394</v>
      </c>
      <c r="F12" s="140" t="s">
        <v>394</v>
      </c>
      <c r="G12" s="140" t="s">
        <v>394</v>
      </c>
      <c r="H12" s="140" t="s">
        <v>394</v>
      </c>
      <c r="I12" s="140" t="s">
        <v>394</v>
      </c>
      <c r="J12" s="7"/>
      <c r="R12" s="101"/>
    </row>
    <row r="13" spans="1:19" s="53" customFormat="1" ht="12.75" customHeight="1">
      <c r="A13" s="140" t="s">
        <v>27</v>
      </c>
      <c r="B13" s="140" t="s">
        <v>334</v>
      </c>
      <c r="C13" s="140" t="s">
        <v>394</v>
      </c>
      <c r="D13" s="140" t="s">
        <v>394</v>
      </c>
      <c r="E13" s="140" t="s">
        <v>394</v>
      </c>
      <c r="F13" s="140" t="s">
        <v>394</v>
      </c>
      <c r="G13" s="140" t="s">
        <v>394</v>
      </c>
      <c r="H13" s="140" t="s">
        <v>394</v>
      </c>
      <c r="I13" s="140" t="s">
        <v>394</v>
      </c>
      <c r="J13" s="7"/>
      <c r="R13" s="101"/>
    </row>
    <row r="14" spans="1:19" s="53" customFormat="1" ht="12.75" customHeight="1">
      <c r="A14" s="140" t="s">
        <v>26</v>
      </c>
      <c r="B14" s="140" t="s">
        <v>335</v>
      </c>
      <c r="C14" s="140" t="s">
        <v>394</v>
      </c>
      <c r="D14" s="140" t="s">
        <v>394</v>
      </c>
      <c r="E14" s="140" t="s">
        <v>394</v>
      </c>
      <c r="F14" s="140" t="s">
        <v>394</v>
      </c>
      <c r="G14" s="140" t="s">
        <v>394</v>
      </c>
      <c r="H14" s="140" t="s">
        <v>394</v>
      </c>
      <c r="I14" s="140" t="s">
        <v>394</v>
      </c>
      <c r="J14" s="7"/>
      <c r="R14" s="101"/>
    </row>
    <row r="15" spans="1:19" s="53" customFormat="1" ht="12.75" customHeight="1">
      <c r="A15" s="140" t="s">
        <v>28</v>
      </c>
      <c r="B15" s="140" t="s">
        <v>336</v>
      </c>
      <c r="C15" s="240" t="s">
        <v>811</v>
      </c>
      <c r="D15" s="240" t="s">
        <v>337</v>
      </c>
      <c r="E15" s="140" t="s">
        <v>338</v>
      </c>
      <c r="F15" s="241" t="s">
        <v>395</v>
      </c>
      <c r="G15" s="240">
        <v>1.01</v>
      </c>
      <c r="H15" s="140" t="s">
        <v>339</v>
      </c>
      <c r="I15" s="140" t="s">
        <v>340</v>
      </c>
      <c r="J15" s="7"/>
      <c r="R15" s="17"/>
    </row>
    <row r="16" spans="1:19" s="53" customFormat="1" ht="12.75" customHeight="1">
      <c r="A16" s="140" t="s">
        <v>36</v>
      </c>
      <c r="B16" s="140" t="s">
        <v>806</v>
      </c>
      <c r="C16" s="140" t="s">
        <v>394</v>
      </c>
      <c r="D16" s="140" t="s">
        <v>394</v>
      </c>
      <c r="E16" s="140" t="s">
        <v>394</v>
      </c>
      <c r="F16" s="241" t="s">
        <v>408</v>
      </c>
      <c r="G16" s="140" t="s">
        <v>394</v>
      </c>
      <c r="H16" s="240" t="s">
        <v>409</v>
      </c>
      <c r="I16" s="140" t="s">
        <v>394</v>
      </c>
      <c r="J16" s="7"/>
      <c r="R16" s="101"/>
    </row>
    <row r="17" spans="1:18" s="53" customFormat="1" ht="12.75" customHeight="1">
      <c r="A17" s="140" t="s">
        <v>29</v>
      </c>
      <c r="B17" s="140" t="s">
        <v>341</v>
      </c>
      <c r="C17" s="140" t="s">
        <v>820</v>
      </c>
      <c r="D17" s="240">
        <v>3.32</v>
      </c>
      <c r="E17" s="140" t="s">
        <v>394</v>
      </c>
      <c r="F17" s="241" t="s">
        <v>342</v>
      </c>
      <c r="G17" s="140" t="s">
        <v>394</v>
      </c>
      <c r="H17" s="140" t="s">
        <v>343</v>
      </c>
      <c r="I17" s="140" t="s">
        <v>394</v>
      </c>
      <c r="J17" s="7"/>
      <c r="R17" s="101"/>
    </row>
    <row r="18" spans="1:18" s="53" customFormat="1" ht="12.75" customHeight="1">
      <c r="A18" s="140" t="s">
        <v>35</v>
      </c>
      <c r="B18" s="140" t="s">
        <v>344</v>
      </c>
      <c r="C18" s="240" t="s">
        <v>443</v>
      </c>
      <c r="D18" s="240">
        <v>0.4</v>
      </c>
      <c r="E18" s="140" t="s">
        <v>394</v>
      </c>
      <c r="F18" s="243" t="s">
        <v>410</v>
      </c>
      <c r="G18" s="140" t="s">
        <v>394</v>
      </c>
      <c r="H18" s="140" t="s">
        <v>345</v>
      </c>
      <c r="I18" s="140" t="s">
        <v>394</v>
      </c>
      <c r="J18" s="7"/>
      <c r="R18" s="101"/>
    </row>
    <row r="19" spans="1:18" s="53" customFormat="1" ht="12.75" customHeight="1">
      <c r="A19" s="140" t="s">
        <v>2</v>
      </c>
      <c r="B19" s="140" t="s">
        <v>346</v>
      </c>
      <c r="C19" s="240" t="s">
        <v>814</v>
      </c>
      <c r="D19" s="240" t="s">
        <v>347</v>
      </c>
      <c r="E19" s="140" t="s">
        <v>411</v>
      </c>
      <c r="F19" s="243" t="s">
        <v>348</v>
      </c>
      <c r="G19" s="240">
        <v>0.6</v>
      </c>
      <c r="H19" s="140" t="s">
        <v>394</v>
      </c>
      <c r="I19" s="140" t="s">
        <v>349</v>
      </c>
      <c r="J19" s="7"/>
      <c r="R19" s="17"/>
    </row>
    <row r="20" spans="1:18" s="53" customFormat="1" ht="12.75" customHeight="1">
      <c r="A20" s="140" t="s">
        <v>30</v>
      </c>
      <c r="B20" s="140" t="s">
        <v>885</v>
      </c>
      <c r="C20" s="140" t="s">
        <v>815</v>
      </c>
      <c r="D20" s="240">
        <v>1.42</v>
      </c>
      <c r="E20" s="140" t="s">
        <v>394</v>
      </c>
      <c r="F20" s="140" t="s">
        <v>394</v>
      </c>
      <c r="G20" s="140" t="s">
        <v>394</v>
      </c>
      <c r="H20" s="140" t="s">
        <v>394</v>
      </c>
      <c r="I20" s="140" t="s">
        <v>394</v>
      </c>
      <c r="J20" s="7"/>
      <c r="R20" s="101"/>
    </row>
    <row r="21" spans="1:18" s="53" customFormat="1" ht="12.75" customHeight="1">
      <c r="A21" s="140" t="s">
        <v>31</v>
      </c>
      <c r="B21" s="140" t="s">
        <v>350</v>
      </c>
      <c r="C21" s="140" t="s">
        <v>394</v>
      </c>
      <c r="D21" s="140" t="s">
        <v>394</v>
      </c>
      <c r="E21" s="140" t="s">
        <v>394</v>
      </c>
      <c r="F21" s="140" t="s">
        <v>394</v>
      </c>
      <c r="G21" s="140" t="s">
        <v>394</v>
      </c>
      <c r="H21" s="140" t="s">
        <v>394</v>
      </c>
      <c r="I21" s="140" t="s">
        <v>394</v>
      </c>
      <c r="J21" s="7"/>
      <c r="R21" s="101"/>
    </row>
    <row r="22" spans="1:18" s="53" customFormat="1" ht="12.75" customHeight="1">
      <c r="A22" s="63" t="s">
        <v>8</v>
      </c>
      <c r="B22" s="240" t="s">
        <v>581</v>
      </c>
      <c r="C22" s="140" t="s">
        <v>394</v>
      </c>
      <c r="D22" s="140" t="s">
        <v>394</v>
      </c>
      <c r="E22" s="140" t="s">
        <v>394</v>
      </c>
      <c r="F22" s="140" t="s">
        <v>394</v>
      </c>
      <c r="G22" s="140" t="s">
        <v>394</v>
      </c>
      <c r="H22" s="140" t="s">
        <v>394</v>
      </c>
      <c r="I22" s="140" t="s">
        <v>394</v>
      </c>
      <c r="J22" s="7"/>
      <c r="R22" s="101"/>
    </row>
    <row r="23" spans="1:18" s="53" customFormat="1" ht="12.75" customHeight="1">
      <c r="A23" s="140" t="s">
        <v>38</v>
      </c>
      <c r="B23" s="240" t="s">
        <v>582</v>
      </c>
      <c r="C23" s="240" t="s">
        <v>813</v>
      </c>
      <c r="D23" s="240" t="s">
        <v>351</v>
      </c>
      <c r="E23" s="140">
        <v>0.34</v>
      </c>
      <c r="F23" s="241" t="s">
        <v>352</v>
      </c>
      <c r="G23" s="240">
        <v>2.62</v>
      </c>
      <c r="H23" s="244" t="s">
        <v>353</v>
      </c>
      <c r="I23" s="140" t="s">
        <v>354</v>
      </c>
      <c r="J23" s="7"/>
      <c r="R23" s="17"/>
    </row>
    <row r="24" spans="1:18" s="53" customFormat="1" ht="12.75" customHeight="1">
      <c r="A24" s="140" t="s">
        <v>4</v>
      </c>
      <c r="B24" s="240" t="s">
        <v>355</v>
      </c>
      <c r="C24" s="240" t="s">
        <v>812</v>
      </c>
      <c r="D24" s="240" t="s">
        <v>356</v>
      </c>
      <c r="E24" s="245">
        <v>4.7999999999999996E-3</v>
      </c>
      <c r="F24" s="243" t="s">
        <v>412</v>
      </c>
      <c r="G24" s="246">
        <v>6.3E-2</v>
      </c>
      <c r="H24" s="240" t="s">
        <v>357</v>
      </c>
      <c r="I24" s="140" t="s">
        <v>358</v>
      </c>
      <c r="J24" s="7"/>
      <c r="R24" s="17"/>
    </row>
    <row r="25" spans="1:18" s="53" customFormat="1" ht="12.75" customHeight="1">
      <c r="A25" s="140" t="s">
        <v>32</v>
      </c>
      <c r="B25" s="140" t="s">
        <v>359</v>
      </c>
      <c r="C25" s="140" t="s">
        <v>394</v>
      </c>
      <c r="D25" s="140" t="s">
        <v>394</v>
      </c>
      <c r="E25" s="140" t="s">
        <v>394</v>
      </c>
      <c r="F25" s="140" t="s">
        <v>394</v>
      </c>
      <c r="G25" s="140" t="s">
        <v>394</v>
      </c>
      <c r="H25" s="140" t="s">
        <v>394</v>
      </c>
      <c r="I25" s="140" t="s">
        <v>394</v>
      </c>
      <c r="J25" s="7"/>
      <c r="R25" s="101"/>
    </row>
    <row r="26" spans="1:18" s="53" customFormat="1" ht="12.75" customHeight="1">
      <c r="A26" s="140" t="s">
        <v>3</v>
      </c>
      <c r="B26" s="240" t="s">
        <v>583</v>
      </c>
      <c r="C26" s="240" t="s">
        <v>819</v>
      </c>
      <c r="D26" s="140" t="s">
        <v>394</v>
      </c>
      <c r="E26" s="140" t="s">
        <v>394</v>
      </c>
      <c r="F26" s="243" t="s">
        <v>360</v>
      </c>
      <c r="G26" s="140" t="s">
        <v>394</v>
      </c>
      <c r="H26" s="140" t="s">
        <v>413</v>
      </c>
      <c r="I26" s="140">
        <v>0.47</v>
      </c>
      <c r="J26" s="7"/>
      <c r="R26" s="17"/>
    </row>
    <row r="27" spans="1:18" s="53" customFormat="1" ht="12.75" customHeight="1">
      <c r="A27" s="140" t="s">
        <v>34</v>
      </c>
      <c r="B27" s="140" t="s">
        <v>394</v>
      </c>
      <c r="C27" s="140" t="s">
        <v>394</v>
      </c>
      <c r="D27" s="140" t="s">
        <v>394</v>
      </c>
      <c r="E27" s="140" t="s">
        <v>394</v>
      </c>
      <c r="F27" s="140" t="s">
        <v>394</v>
      </c>
      <c r="G27" s="140" t="s">
        <v>394</v>
      </c>
      <c r="H27" s="140" t="s">
        <v>394</v>
      </c>
      <c r="I27" s="140" t="s">
        <v>394</v>
      </c>
      <c r="J27" s="7"/>
      <c r="R27" s="17"/>
    </row>
    <row r="28" spans="1:18" s="53" customFormat="1" ht="12.75" customHeight="1">
      <c r="A28" s="140" t="s">
        <v>53</v>
      </c>
      <c r="B28" s="140" t="s">
        <v>394</v>
      </c>
      <c r="C28" s="247" t="s">
        <v>361</v>
      </c>
      <c r="D28" s="140" t="s">
        <v>394</v>
      </c>
      <c r="E28" s="140" t="s">
        <v>394</v>
      </c>
      <c r="F28" s="140" t="s">
        <v>394</v>
      </c>
      <c r="G28" s="140" t="s">
        <v>394</v>
      </c>
      <c r="H28" s="140" t="s">
        <v>394</v>
      </c>
      <c r="I28" s="63" t="s">
        <v>362</v>
      </c>
      <c r="J28" s="7"/>
      <c r="R28" s="17"/>
    </row>
    <row r="29" spans="1:18" s="53" customFormat="1" ht="12.75" customHeight="1">
      <c r="A29" s="140" t="s">
        <v>33</v>
      </c>
      <c r="B29" s="140">
        <v>0.85</v>
      </c>
      <c r="C29" s="140" t="s">
        <v>394</v>
      </c>
      <c r="D29" s="140" t="s">
        <v>394</v>
      </c>
      <c r="E29" s="140" t="s">
        <v>394</v>
      </c>
      <c r="F29" s="140" t="s">
        <v>394</v>
      </c>
      <c r="G29" s="140" t="s">
        <v>394</v>
      </c>
      <c r="H29" s="140" t="s">
        <v>394</v>
      </c>
      <c r="I29" s="140" t="s">
        <v>394</v>
      </c>
      <c r="J29" s="7"/>
      <c r="R29" s="101"/>
    </row>
    <row r="30" spans="1:18" s="53" customFormat="1" ht="12.75" customHeight="1">
      <c r="A30" s="140" t="s">
        <v>37</v>
      </c>
      <c r="B30" s="240" t="s">
        <v>580</v>
      </c>
      <c r="C30" s="140" t="s">
        <v>394</v>
      </c>
      <c r="D30" s="140" t="s">
        <v>394</v>
      </c>
      <c r="E30" s="140" t="s">
        <v>394</v>
      </c>
      <c r="F30" s="140" t="s">
        <v>394</v>
      </c>
      <c r="G30" s="140" t="s">
        <v>394</v>
      </c>
      <c r="H30" s="140" t="s">
        <v>394</v>
      </c>
      <c r="I30" s="140" t="s">
        <v>394</v>
      </c>
      <c r="J30" s="7"/>
      <c r="R30" s="101"/>
    </row>
    <row r="31" spans="1:18" s="53" customFormat="1" ht="12.75" customHeight="1">
      <c r="A31" s="140" t="s">
        <v>42</v>
      </c>
      <c r="B31" s="140" t="s">
        <v>394</v>
      </c>
      <c r="C31" s="240" t="s">
        <v>414</v>
      </c>
      <c r="D31" s="140" t="s">
        <v>394</v>
      </c>
      <c r="E31" s="140" t="s">
        <v>394</v>
      </c>
      <c r="F31" s="140" t="s">
        <v>394</v>
      </c>
      <c r="G31" s="140" t="s">
        <v>394</v>
      </c>
      <c r="H31" s="140">
        <v>0.06</v>
      </c>
      <c r="I31" s="140">
        <v>0.5</v>
      </c>
      <c r="J31" s="7"/>
      <c r="R31" s="101"/>
    </row>
    <row r="32" spans="1:18" s="53" customFormat="1" ht="12.75" customHeight="1">
      <c r="A32" s="30" t="s">
        <v>39</v>
      </c>
      <c r="B32" s="140" t="s">
        <v>394</v>
      </c>
      <c r="C32" s="240" t="s">
        <v>394</v>
      </c>
      <c r="D32" s="140" t="s">
        <v>394</v>
      </c>
      <c r="E32" s="140" t="s">
        <v>394</v>
      </c>
      <c r="F32" s="140" t="s">
        <v>394</v>
      </c>
      <c r="G32" s="140" t="s">
        <v>394</v>
      </c>
      <c r="H32" s="140" t="s">
        <v>394</v>
      </c>
      <c r="I32" s="140">
        <v>9.0999999999999998E-2</v>
      </c>
      <c r="J32" s="7"/>
      <c r="R32" s="101"/>
    </row>
    <row r="33" spans="1:18" s="53" customFormat="1" ht="12.75" customHeight="1">
      <c r="A33" s="140" t="s">
        <v>41</v>
      </c>
      <c r="B33" s="242" t="s">
        <v>579</v>
      </c>
      <c r="C33" s="240" t="s">
        <v>818</v>
      </c>
      <c r="D33" s="240" t="s">
        <v>415</v>
      </c>
      <c r="E33" s="140">
        <v>0.03</v>
      </c>
      <c r="F33" s="243" t="s">
        <v>363</v>
      </c>
      <c r="G33" s="240">
        <v>0.79</v>
      </c>
      <c r="H33" s="240" t="s">
        <v>416</v>
      </c>
      <c r="I33" s="140" t="s">
        <v>364</v>
      </c>
      <c r="J33" s="7"/>
      <c r="R33" s="16"/>
    </row>
    <row r="34" spans="1:18" s="53" customFormat="1" ht="12.75" customHeight="1">
      <c r="A34" s="140" t="s">
        <v>40</v>
      </c>
      <c r="B34" s="240" t="s">
        <v>904</v>
      </c>
      <c r="C34" s="240" t="s">
        <v>810</v>
      </c>
      <c r="D34" s="240" t="s">
        <v>365</v>
      </c>
      <c r="E34" s="140" t="s">
        <v>394</v>
      </c>
      <c r="F34" s="243" t="s">
        <v>417</v>
      </c>
      <c r="G34" s="240">
        <v>1.41</v>
      </c>
      <c r="H34" s="242">
        <v>0.5</v>
      </c>
      <c r="I34" s="140" t="s">
        <v>366</v>
      </c>
      <c r="J34" s="7"/>
      <c r="R34" s="17"/>
    </row>
    <row r="35" spans="1:18" s="53" customFormat="1" ht="12.75" customHeight="1">
      <c r="A35" s="140" t="s">
        <v>54</v>
      </c>
      <c r="B35" s="140" t="s">
        <v>394</v>
      </c>
      <c r="C35" s="240" t="s">
        <v>367</v>
      </c>
      <c r="D35" s="140" t="s">
        <v>394</v>
      </c>
      <c r="E35" s="140" t="s">
        <v>394</v>
      </c>
      <c r="F35" s="140" t="s">
        <v>394</v>
      </c>
      <c r="G35" s="240">
        <v>0.24</v>
      </c>
      <c r="H35" s="140" t="s">
        <v>394</v>
      </c>
      <c r="I35" s="140" t="s">
        <v>394</v>
      </c>
      <c r="J35" s="7"/>
      <c r="R35" s="101"/>
    </row>
    <row r="36" spans="1:18" s="53" customFormat="1" ht="12.75" customHeight="1">
      <c r="A36" s="140" t="s">
        <v>1</v>
      </c>
      <c r="B36" s="140" t="s">
        <v>394</v>
      </c>
      <c r="C36" s="240" t="s">
        <v>720</v>
      </c>
      <c r="D36" s="140" t="s">
        <v>394</v>
      </c>
      <c r="E36" s="140" t="s">
        <v>394</v>
      </c>
      <c r="F36" s="140" t="s">
        <v>394</v>
      </c>
      <c r="G36" s="140" t="s">
        <v>394</v>
      </c>
      <c r="H36" s="140" t="s">
        <v>394</v>
      </c>
      <c r="I36" s="140" t="s">
        <v>394</v>
      </c>
      <c r="J36" s="7"/>
      <c r="R36" s="101"/>
    </row>
    <row r="37" spans="1:18" s="53" customFormat="1" ht="12.75" customHeight="1">
      <c r="A37" s="63" t="s">
        <v>55</v>
      </c>
      <c r="B37" s="140" t="s">
        <v>394</v>
      </c>
      <c r="C37" s="140" t="s">
        <v>394</v>
      </c>
      <c r="D37" s="240" t="s">
        <v>368</v>
      </c>
      <c r="E37" s="140" t="s">
        <v>369</v>
      </c>
      <c r="F37" s="140" t="s">
        <v>394</v>
      </c>
      <c r="G37" s="140" t="s">
        <v>394</v>
      </c>
      <c r="H37" s="140" t="s">
        <v>394</v>
      </c>
      <c r="I37" s="140" t="s">
        <v>394</v>
      </c>
      <c r="J37" s="7"/>
      <c r="R37" s="101"/>
    </row>
    <row r="38" spans="1:18" s="53" customFormat="1" ht="12.75" customHeight="1">
      <c r="A38" s="63" t="s">
        <v>56</v>
      </c>
      <c r="B38" s="140" t="s">
        <v>394</v>
      </c>
      <c r="C38" s="140" t="s">
        <v>394</v>
      </c>
      <c r="D38" s="240" t="s">
        <v>370</v>
      </c>
      <c r="E38" s="140" t="s">
        <v>394</v>
      </c>
      <c r="F38" s="140" t="s">
        <v>394</v>
      </c>
      <c r="G38" s="140" t="s">
        <v>394</v>
      </c>
      <c r="H38" s="140" t="s">
        <v>394</v>
      </c>
      <c r="I38" s="140" t="s">
        <v>394</v>
      </c>
      <c r="J38" s="7"/>
      <c r="R38" s="101"/>
    </row>
    <row r="39" spans="1:18" s="9" customFormat="1" ht="12.75" customHeight="1">
      <c r="A39" s="63" t="s">
        <v>43</v>
      </c>
      <c r="B39" s="248" t="s">
        <v>890</v>
      </c>
      <c r="C39" s="248" t="s">
        <v>822</v>
      </c>
      <c r="D39" s="248" t="s">
        <v>891</v>
      </c>
      <c r="E39" s="63" t="s">
        <v>371</v>
      </c>
      <c r="F39" s="239" t="s">
        <v>372</v>
      </c>
      <c r="G39" s="240">
        <v>5.56</v>
      </c>
      <c r="H39" s="248" t="s">
        <v>373</v>
      </c>
      <c r="I39" s="248" t="s">
        <v>823</v>
      </c>
      <c r="J39" s="8"/>
      <c r="R39" s="17"/>
    </row>
    <row r="40" spans="1:18" s="9" customFormat="1" ht="12.75" customHeight="1">
      <c r="A40" s="63" t="s">
        <v>918</v>
      </c>
      <c r="B40" s="248">
        <v>97.3</v>
      </c>
      <c r="C40" s="248">
        <v>12.1</v>
      </c>
      <c r="D40" s="248">
        <v>57.7</v>
      </c>
      <c r="E40" s="63">
        <v>5.62</v>
      </c>
      <c r="F40" s="239">
        <v>321</v>
      </c>
      <c r="G40" s="242">
        <v>11.1</v>
      </c>
      <c r="H40" s="248">
        <v>97.7</v>
      </c>
      <c r="I40" s="63">
        <v>22.6</v>
      </c>
      <c r="J40" s="8"/>
      <c r="R40" s="17"/>
    </row>
    <row r="41" spans="1:18" s="53" customFormat="1" ht="12.75" customHeight="1">
      <c r="A41" s="63" t="s">
        <v>184</v>
      </c>
      <c r="B41" s="140" t="s">
        <v>394</v>
      </c>
      <c r="C41" s="140" t="s">
        <v>374</v>
      </c>
      <c r="D41" s="240" t="s">
        <v>375</v>
      </c>
      <c r="E41" s="140" t="s">
        <v>376</v>
      </c>
      <c r="F41" s="140" t="s">
        <v>585</v>
      </c>
      <c r="G41" s="140">
        <v>2.38</v>
      </c>
      <c r="H41" s="140" t="s">
        <v>394</v>
      </c>
      <c r="I41" s="140" t="s">
        <v>394</v>
      </c>
      <c r="J41" s="7"/>
      <c r="R41" s="101"/>
    </row>
    <row r="42" spans="1:18" s="53" customFormat="1" ht="12.75" customHeight="1">
      <c r="A42" s="63" t="s">
        <v>57</v>
      </c>
      <c r="B42" s="140" t="s">
        <v>394</v>
      </c>
      <c r="C42" s="140" t="s">
        <v>394</v>
      </c>
      <c r="D42" s="240" t="s">
        <v>394</v>
      </c>
      <c r="E42" s="140" t="s">
        <v>394</v>
      </c>
      <c r="F42" s="140" t="s">
        <v>394</v>
      </c>
      <c r="G42" s="140" t="s">
        <v>394</v>
      </c>
      <c r="H42" s="63">
        <v>22.9</v>
      </c>
      <c r="I42" s="140" t="s">
        <v>394</v>
      </c>
      <c r="J42" s="7"/>
      <c r="R42" s="71"/>
    </row>
    <row r="43" spans="1:18" s="5" customFormat="1" ht="12.75" customHeight="1">
      <c r="A43" s="63" t="s">
        <v>919</v>
      </c>
      <c r="B43" s="140" t="s">
        <v>394</v>
      </c>
      <c r="C43" s="242" t="s">
        <v>821</v>
      </c>
      <c r="D43" s="240" t="s">
        <v>377</v>
      </c>
      <c r="E43" s="140" t="s">
        <v>394</v>
      </c>
      <c r="F43" s="140" t="s">
        <v>394</v>
      </c>
      <c r="G43" s="140" t="s">
        <v>394</v>
      </c>
      <c r="H43" s="140" t="s">
        <v>394</v>
      </c>
      <c r="I43" s="242" t="s">
        <v>418</v>
      </c>
      <c r="J43" s="7"/>
      <c r="R43" s="22"/>
    </row>
    <row r="44" spans="1:18" s="53" customFormat="1" ht="12.75" customHeight="1">
      <c r="A44" s="63" t="s">
        <v>190</v>
      </c>
      <c r="B44" s="140" t="s">
        <v>754</v>
      </c>
      <c r="C44" s="242">
        <v>1.3</v>
      </c>
      <c r="D44" s="240" t="s">
        <v>378</v>
      </c>
      <c r="E44" s="140" t="s">
        <v>379</v>
      </c>
      <c r="F44" s="140" t="s">
        <v>380</v>
      </c>
      <c r="G44" s="63" t="s">
        <v>920</v>
      </c>
      <c r="H44" s="140" t="s">
        <v>921</v>
      </c>
      <c r="I44" s="140" t="s">
        <v>381</v>
      </c>
      <c r="J44" s="7"/>
      <c r="R44" s="17"/>
    </row>
    <row r="45" spans="1:18" s="41" customFormat="1" ht="12.75" customHeight="1">
      <c r="A45" s="108" t="s">
        <v>191</v>
      </c>
      <c r="B45" s="108" t="s">
        <v>690</v>
      </c>
      <c r="C45" s="249">
        <v>3.7</v>
      </c>
      <c r="D45" s="250" t="s">
        <v>419</v>
      </c>
      <c r="E45" s="108" t="s">
        <v>420</v>
      </c>
      <c r="F45" s="108" t="s">
        <v>382</v>
      </c>
      <c r="G45" s="108" t="s">
        <v>922</v>
      </c>
      <c r="H45" s="108" t="s">
        <v>923</v>
      </c>
      <c r="I45" s="108" t="s">
        <v>383</v>
      </c>
      <c r="J45" s="8"/>
      <c r="R45" s="17"/>
    </row>
    <row r="46" spans="1:18" s="53" customFormat="1" ht="12.75" customHeight="1">
      <c r="A46" s="8" t="s">
        <v>705</v>
      </c>
      <c r="B46" s="63"/>
      <c r="C46" s="251"/>
      <c r="D46" s="251"/>
      <c r="E46" s="63"/>
      <c r="F46" s="63"/>
      <c r="G46" s="63"/>
      <c r="H46" s="63"/>
      <c r="I46" s="63"/>
      <c r="J46" s="5"/>
      <c r="R46" s="17"/>
    </row>
    <row r="47" spans="1:18" s="53" customFormat="1" ht="12.75" customHeight="1">
      <c r="A47" s="8" t="s">
        <v>696</v>
      </c>
      <c r="B47" s="63"/>
      <c r="C47" s="251"/>
      <c r="D47" s="251"/>
      <c r="E47" s="63"/>
      <c r="F47" s="63"/>
      <c r="G47" s="63"/>
      <c r="H47" s="63"/>
      <c r="I47" s="63"/>
      <c r="J47" s="5"/>
      <c r="R47" s="17"/>
    </row>
    <row r="48" spans="1:18" s="53" customFormat="1" ht="12.75" customHeight="1">
      <c r="A48" s="7" t="s">
        <v>694</v>
      </c>
      <c r="B48" s="63"/>
      <c r="C48" s="63"/>
      <c r="D48" s="251"/>
      <c r="E48" s="63"/>
      <c r="F48" s="251"/>
      <c r="G48" s="251"/>
      <c r="H48" s="63"/>
      <c r="I48" s="63"/>
      <c r="J48" s="16"/>
      <c r="K48" s="16"/>
      <c r="L48" s="16"/>
      <c r="M48" s="16"/>
      <c r="N48" s="16"/>
      <c r="O48" s="16"/>
      <c r="P48" s="16"/>
      <c r="Q48" s="17"/>
      <c r="R48" s="17"/>
    </row>
    <row r="49" spans="1:18" s="53" customFormat="1" ht="12.75" customHeight="1">
      <c r="A49" s="7" t="s">
        <v>695</v>
      </c>
      <c r="B49" s="63"/>
      <c r="C49" s="63"/>
      <c r="D49" s="251"/>
      <c r="E49" s="63"/>
      <c r="F49" s="251"/>
      <c r="G49" s="251"/>
      <c r="H49" s="63"/>
      <c r="I49" s="63"/>
      <c r="J49" s="16"/>
      <c r="K49" s="16"/>
      <c r="L49" s="16"/>
      <c r="M49" s="16"/>
      <c r="N49" s="16"/>
      <c r="O49" s="16"/>
      <c r="P49" s="16"/>
      <c r="Q49" s="17"/>
      <c r="R49" s="17"/>
    </row>
    <row r="50" spans="1:18" ht="12.75" customHeight="1">
      <c r="A50" s="7" t="s">
        <v>924</v>
      </c>
    </row>
    <row r="51" spans="1:18" s="53" customFormat="1" ht="12.75" customHeight="1">
      <c r="A51" s="7" t="s">
        <v>925</v>
      </c>
      <c r="B51" s="234"/>
      <c r="C51" s="234"/>
      <c r="D51" s="234"/>
      <c r="E51" s="234"/>
      <c r="F51" s="234"/>
      <c r="G51" s="234"/>
      <c r="H51" s="234"/>
      <c r="I51" s="140"/>
      <c r="J51" s="5"/>
    </row>
    <row r="52" spans="1:18" s="53" customFormat="1" ht="12.75" customHeight="1">
      <c r="A52" s="7" t="s">
        <v>926</v>
      </c>
      <c r="B52" s="234"/>
      <c r="C52" s="234"/>
      <c r="D52" s="234"/>
      <c r="E52" s="234"/>
      <c r="F52" s="234"/>
      <c r="G52" s="234"/>
      <c r="H52" s="234"/>
      <c r="I52" s="234"/>
      <c r="J52" s="5"/>
    </row>
    <row r="53" spans="1:18" s="53" customFormat="1" ht="12.75" customHeight="1">
      <c r="A53" s="5"/>
      <c r="B53" s="234"/>
      <c r="C53" s="234"/>
      <c r="D53" s="234"/>
      <c r="E53" s="234"/>
      <c r="F53" s="234"/>
      <c r="G53" s="234"/>
      <c r="H53" s="234"/>
      <c r="I53" s="234"/>
      <c r="J53" s="5"/>
    </row>
    <row r="54" spans="1:18" s="53" customFormat="1" ht="12.75" customHeight="1">
      <c r="A54" s="5"/>
      <c r="B54" s="234"/>
      <c r="C54" s="234"/>
      <c r="D54" s="234"/>
      <c r="E54" s="234"/>
      <c r="F54" s="234"/>
      <c r="G54" s="234"/>
      <c r="H54" s="234"/>
      <c r="I54" s="234"/>
      <c r="J54" s="5"/>
    </row>
    <row r="55" spans="1:18" s="53" customFormat="1" ht="12.75" customHeight="1">
      <c r="A55" s="5"/>
      <c r="B55" s="234"/>
      <c r="C55" s="234"/>
      <c r="D55" s="234"/>
      <c r="E55" s="234"/>
      <c r="F55" s="234"/>
      <c r="G55" s="234"/>
      <c r="H55" s="234"/>
      <c r="I55" s="234"/>
      <c r="J55" s="5"/>
    </row>
    <row r="56" spans="1:18" s="53" customFormat="1" ht="12.75" customHeight="1">
      <c r="A56" s="5"/>
      <c r="B56" s="234"/>
      <c r="C56" s="234"/>
      <c r="D56" s="234"/>
      <c r="E56" s="234"/>
      <c r="F56" s="234"/>
      <c r="G56" s="234"/>
      <c r="H56" s="234"/>
      <c r="I56" s="234"/>
      <c r="J56" s="5"/>
    </row>
    <row r="57" spans="1:18" s="53" customFormat="1" ht="12.75" customHeight="1">
      <c r="A57" s="5"/>
      <c r="B57" s="234"/>
      <c r="C57" s="234"/>
      <c r="D57" s="234"/>
      <c r="E57" s="234"/>
      <c r="F57" s="234"/>
      <c r="G57" s="234"/>
      <c r="H57" s="234"/>
      <c r="I57" s="234"/>
      <c r="J57" s="5"/>
    </row>
    <row r="58" spans="1:18" s="53" customFormat="1" ht="12.75" customHeight="1">
      <c r="A58" s="5"/>
      <c r="B58" s="234"/>
      <c r="C58" s="234"/>
      <c r="D58" s="234"/>
      <c r="E58" s="234"/>
      <c r="F58" s="234"/>
      <c r="G58" s="234"/>
      <c r="H58" s="234"/>
      <c r="I58" s="234"/>
      <c r="J58" s="5"/>
    </row>
    <row r="59" spans="1:18" s="53" customFormat="1" ht="12.75" customHeight="1">
      <c r="A59" s="5"/>
      <c r="B59" s="234"/>
      <c r="C59" s="234"/>
      <c r="D59" s="234"/>
      <c r="E59" s="234"/>
      <c r="F59" s="234"/>
      <c r="G59" s="234"/>
      <c r="H59" s="234"/>
      <c r="I59" s="234"/>
      <c r="J59" s="5"/>
    </row>
    <row r="60" spans="1:18" s="53" customFormat="1" ht="12.75" customHeight="1">
      <c r="A60" s="5"/>
      <c r="B60" s="234"/>
      <c r="C60" s="234"/>
      <c r="D60" s="234"/>
      <c r="E60" s="234"/>
      <c r="F60" s="234"/>
      <c r="G60" s="234"/>
      <c r="H60" s="234"/>
      <c r="I60" s="234"/>
      <c r="J60" s="5"/>
    </row>
    <row r="61" spans="1:18" s="53" customFormat="1" ht="12.75" customHeight="1">
      <c r="A61" s="5"/>
      <c r="B61" s="234"/>
      <c r="C61" s="234"/>
      <c r="D61" s="234"/>
      <c r="E61" s="234"/>
      <c r="F61" s="234"/>
      <c r="G61" s="234"/>
      <c r="H61" s="234"/>
      <c r="I61" s="234"/>
      <c r="J61" s="5"/>
    </row>
    <row r="62" spans="1:18" s="53" customFormat="1" ht="12.75" customHeight="1">
      <c r="A62" s="5"/>
      <c r="B62" s="234"/>
      <c r="C62" s="234"/>
      <c r="D62" s="234"/>
      <c r="E62" s="234"/>
      <c r="F62" s="234"/>
      <c r="G62" s="234"/>
      <c r="H62" s="234"/>
      <c r="I62" s="234"/>
      <c r="J62" s="5"/>
    </row>
    <row r="63" spans="1:18" s="53" customFormat="1" ht="12.75" customHeight="1">
      <c r="A63" s="5"/>
      <c r="B63" s="234"/>
      <c r="C63" s="234"/>
      <c r="D63" s="234"/>
      <c r="E63" s="234"/>
      <c r="F63" s="234"/>
      <c r="G63" s="234"/>
      <c r="H63" s="234"/>
      <c r="I63" s="234"/>
      <c r="J63" s="5"/>
    </row>
    <row r="64" spans="1:18" s="53" customFormat="1" ht="12.75" customHeight="1">
      <c r="A64" s="5"/>
      <c r="B64" s="234"/>
      <c r="C64" s="234"/>
      <c r="D64" s="234"/>
      <c r="E64" s="234"/>
      <c r="F64" s="234"/>
      <c r="G64" s="234"/>
      <c r="H64" s="234"/>
      <c r="I64" s="234"/>
      <c r="J64" s="5"/>
    </row>
    <row r="65" spans="1:10" s="53" customFormat="1" ht="12.75" customHeight="1">
      <c r="A65" s="5"/>
      <c r="B65" s="234"/>
      <c r="C65" s="234"/>
      <c r="D65" s="234"/>
      <c r="E65" s="234"/>
      <c r="F65" s="234"/>
      <c r="G65" s="234"/>
      <c r="H65" s="234"/>
      <c r="I65" s="234"/>
      <c r="J65" s="5"/>
    </row>
    <row r="66" spans="1:10" s="53" customFormat="1" ht="12.75" customHeight="1">
      <c r="A66" s="5"/>
      <c r="B66" s="234"/>
      <c r="C66" s="234"/>
      <c r="D66" s="234"/>
      <c r="E66" s="234"/>
      <c r="F66" s="234"/>
      <c r="G66" s="234"/>
      <c r="H66" s="234"/>
      <c r="I66" s="234"/>
      <c r="J66" s="5"/>
    </row>
    <row r="67" spans="1:10" s="53" customFormat="1" ht="12.75" customHeight="1">
      <c r="A67" s="5"/>
      <c r="B67" s="234"/>
      <c r="C67" s="234"/>
      <c r="D67" s="234"/>
      <c r="E67" s="234"/>
      <c r="F67" s="234"/>
      <c r="G67" s="234"/>
      <c r="H67" s="234"/>
      <c r="I67" s="234"/>
      <c r="J67" s="5"/>
    </row>
    <row r="68" spans="1:10" s="53" customFormat="1" ht="12.75" customHeight="1">
      <c r="A68" s="5"/>
      <c r="B68" s="234"/>
      <c r="C68" s="234"/>
      <c r="D68" s="234"/>
      <c r="E68" s="234"/>
      <c r="F68" s="234"/>
      <c r="G68" s="234"/>
      <c r="H68" s="234"/>
      <c r="I68" s="234"/>
      <c r="J68" s="5"/>
    </row>
    <row r="69" spans="1:10" s="53" customFormat="1" ht="12.75" customHeight="1">
      <c r="A69" s="5"/>
      <c r="B69" s="234"/>
      <c r="C69" s="234"/>
      <c r="D69" s="234"/>
      <c r="E69" s="234"/>
      <c r="F69" s="234"/>
      <c r="G69" s="234"/>
      <c r="H69" s="234"/>
      <c r="I69" s="234"/>
      <c r="J69" s="5"/>
    </row>
    <row r="70" spans="1:10" s="53" customFormat="1" ht="11.25">
      <c r="A70" s="5"/>
      <c r="B70" s="234"/>
      <c r="C70" s="234"/>
      <c r="D70" s="234"/>
      <c r="E70" s="234"/>
      <c r="F70" s="234"/>
      <c r="G70" s="234"/>
      <c r="H70" s="234"/>
      <c r="I70" s="234"/>
      <c r="J70" s="5"/>
    </row>
    <row r="71" spans="1:10" s="53" customFormat="1" ht="11.25">
      <c r="A71" s="5"/>
      <c r="B71" s="234"/>
      <c r="C71" s="234"/>
      <c r="D71" s="234"/>
      <c r="E71" s="234"/>
      <c r="F71" s="234"/>
      <c r="G71" s="234"/>
      <c r="H71" s="234"/>
      <c r="I71" s="234"/>
      <c r="J71" s="5"/>
    </row>
    <row r="72" spans="1:10" s="53" customFormat="1" ht="11.25">
      <c r="A72" s="5"/>
      <c r="B72" s="234"/>
      <c r="C72" s="234"/>
      <c r="D72" s="234"/>
      <c r="E72" s="234"/>
      <c r="F72" s="234"/>
      <c r="G72" s="234"/>
      <c r="H72" s="234"/>
      <c r="I72" s="234"/>
      <c r="J72" s="5"/>
    </row>
    <row r="73" spans="1:10" s="53" customFormat="1" ht="11.25">
      <c r="A73" s="5"/>
      <c r="B73" s="234"/>
      <c r="C73" s="234"/>
      <c r="D73" s="234"/>
      <c r="E73" s="234"/>
      <c r="F73" s="234"/>
      <c r="G73" s="234"/>
      <c r="H73" s="234"/>
      <c r="I73" s="234"/>
      <c r="J73" s="5"/>
    </row>
    <row r="74" spans="1:10" s="53" customFormat="1" ht="11.25">
      <c r="A74" s="5"/>
      <c r="B74" s="234"/>
      <c r="C74" s="234"/>
      <c r="D74" s="234"/>
      <c r="E74" s="234"/>
      <c r="F74" s="234"/>
      <c r="G74" s="234"/>
      <c r="H74" s="234"/>
      <c r="I74" s="234"/>
      <c r="J74" s="5"/>
    </row>
    <row r="75" spans="1:10" s="53" customFormat="1" ht="11.25">
      <c r="A75" s="5"/>
      <c r="B75" s="234"/>
      <c r="C75" s="234"/>
      <c r="D75" s="234"/>
      <c r="E75" s="234"/>
      <c r="F75" s="234"/>
      <c r="G75" s="234"/>
      <c r="H75" s="234"/>
      <c r="I75" s="234"/>
      <c r="J75" s="5"/>
    </row>
    <row r="76" spans="1:10" s="53" customFormat="1" ht="11.25">
      <c r="A76" s="5"/>
      <c r="B76" s="234"/>
      <c r="C76" s="234"/>
      <c r="D76" s="234"/>
      <c r="E76" s="234"/>
      <c r="F76" s="234"/>
      <c r="G76" s="234"/>
      <c r="H76" s="234"/>
      <c r="I76" s="234"/>
      <c r="J76" s="5"/>
    </row>
    <row r="77" spans="1:10" s="53" customFormat="1" ht="11.25">
      <c r="A77" s="5"/>
      <c r="B77" s="234"/>
      <c r="C77" s="234"/>
      <c r="D77" s="234"/>
      <c r="E77" s="234"/>
      <c r="F77" s="234"/>
      <c r="G77" s="234"/>
      <c r="H77" s="234"/>
      <c r="I77" s="234"/>
      <c r="J77" s="5"/>
    </row>
    <row r="78" spans="1:10" s="53" customFormat="1" ht="11.25">
      <c r="A78" s="5"/>
      <c r="B78" s="234"/>
      <c r="C78" s="234"/>
      <c r="D78" s="234"/>
      <c r="E78" s="234"/>
      <c r="F78" s="234"/>
      <c r="G78" s="234"/>
      <c r="H78" s="234"/>
      <c r="I78" s="234"/>
      <c r="J78" s="5"/>
    </row>
    <row r="79" spans="1:10" s="53" customFormat="1" ht="11.25">
      <c r="A79" s="5"/>
      <c r="B79" s="234"/>
      <c r="C79" s="234"/>
      <c r="D79" s="234"/>
      <c r="E79" s="234"/>
      <c r="F79" s="234"/>
      <c r="G79" s="234"/>
      <c r="H79" s="234"/>
      <c r="I79" s="234"/>
      <c r="J79" s="5"/>
    </row>
    <row r="80" spans="1:10" s="53" customFormat="1" ht="11.25">
      <c r="A80" s="5"/>
      <c r="B80" s="234"/>
      <c r="C80" s="234"/>
      <c r="D80" s="234"/>
      <c r="E80" s="234"/>
      <c r="F80" s="234"/>
      <c r="G80" s="234"/>
      <c r="H80" s="234"/>
      <c r="I80" s="234"/>
      <c r="J80" s="5"/>
    </row>
    <row r="81" spans="1:18" s="53" customFormat="1" ht="11.25">
      <c r="A81" s="5"/>
      <c r="B81" s="234"/>
      <c r="C81" s="234"/>
      <c r="D81" s="234"/>
      <c r="E81" s="234"/>
      <c r="F81" s="234"/>
      <c r="G81" s="234"/>
      <c r="H81" s="234"/>
      <c r="I81" s="234"/>
      <c r="J81" s="5"/>
    </row>
    <row r="82" spans="1:18" s="53" customFormat="1" ht="11.25">
      <c r="A82" s="5"/>
      <c r="B82" s="234"/>
      <c r="C82" s="234"/>
      <c r="D82" s="234"/>
      <c r="E82" s="234"/>
      <c r="F82" s="234"/>
      <c r="G82" s="234"/>
      <c r="H82" s="234"/>
      <c r="I82" s="234"/>
      <c r="J82" s="5"/>
    </row>
    <row r="83" spans="1:18" s="53" customFormat="1" ht="11.25">
      <c r="A83" s="5"/>
      <c r="B83" s="234"/>
      <c r="C83" s="234"/>
      <c r="D83" s="234"/>
      <c r="E83" s="234"/>
      <c r="F83" s="234"/>
      <c r="G83" s="234"/>
      <c r="H83" s="234"/>
      <c r="I83" s="234"/>
      <c r="J83" s="5"/>
    </row>
    <row r="84" spans="1:18" s="53" customFormat="1" ht="11.25">
      <c r="A84" s="5"/>
      <c r="B84" s="234"/>
      <c r="C84" s="234"/>
      <c r="D84" s="234"/>
      <c r="E84" s="234"/>
      <c r="F84" s="234"/>
      <c r="G84" s="234"/>
      <c r="H84" s="234"/>
      <c r="I84" s="234"/>
      <c r="J84" s="5"/>
    </row>
    <row r="85" spans="1:18" s="53" customFormat="1" ht="11.25">
      <c r="A85" s="5"/>
      <c r="B85" s="234"/>
      <c r="C85" s="234"/>
      <c r="D85" s="234"/>
      <c r="E85" s="234"/>
      <c r="F85" s="234"/>
      <c r="G85" s="234"/>
      <c r="H85" s="234"/>
      <c r="I85" s="234"/>
      <c r="J85" s="5"/>
    </row>
    <row r="86" spans="1:18">
      <c r="B86" s="252"/>
      <c r="C86" s="252"/>
      <c r="D86" s="252"/>
      <c r="E86" s="252"/>
      <c r="F86" s="252"/>
      <c r="G86" s="252"/>
      <c r="H86" s="252"/>
      <c r="I86" s="253"/>
      <c r="J86" s="113"/>
      <c r="K86" s="54"/>
      <c r="L86" s="54"/>
      <c r="M86" s="54"/>
      <c r="N86" s="54"/>
      <c r="O86" s="54"/>
      <c r="P86" s="54"/>
      <c r="Q86" s="54"/>
      <c r="R86" s="54"/>
    </row>
    <row r="87" spans="1:18">
      <c r="B87" s="252"/>
      <c r="C87" s="252"/>
      <c r="D87" s="252"/>
      <c r="E87" s="252"/>
      <c r="F87" s="252"/>
      <c r="G87" s="252"/>
      <c r="H87" s="252"/>
      <c r="I87" s="253"/>
      <c r="J87" s="113"/>
      <c r="K87" s="54"/>
      <c r="L87" s="54"/>
      <c r="M87" s="54"/>
      <c r="N87" s="54"/>
      <c r="O87" s="54"/>
      <c r="P87" s="54"/>
      <c r="Q87" s="54"/>
      <c r="R87" s="54"/>
    </row>
    <row r="88" spans="1:18">
      <c r="B88" s="252"/>
      <c r="C88" s="252"/>
      <c r="D88" s="252"/>
      <c r="E88" s="252"/>
      <c r="F88" s="252"/>
      <c r="G88" s="252"/>
      <c r="H88" s="252"/>
      <c r="I88" s="253"/>
      <c r="J88" s="113"/>
      <c r="K88" s="54"/>
      <c r="L88" s="54"/>
      <c r="M88" s="54"/>
      <c r="N88" s="54"/>
      <c r="O88" s="54"/>
      <c r="P88" s="54"/>
      <c r="Q88" s="54"/>
      <c r="R88" s="54"/>
    </row>
    <row r="89" spans="1:18">
      <c r="B89" s="252"/>
      <c r="C89" s="252"/>
      <c r="D89" s="252"/>
      <c r="E89" s="252"/>
      <c r="F89" s="252"/>
      <c r="G89" s="252"/>
      <c r="H89" s="252"/>
      <c r="I89" s="253"/>
      <c r="J89" s="113"/>
      <c r="K89" s="54"/>
      <c r="L89" s="54"/>
      <c r="M89" s="54"/>
      <c r="N89" s="54"/>
      <c r="O89" s="54"/>
      <c r="P89" s="54"/>
      <c r="Q89" s="54"/>
      <c r="R89" s="54"/>
    </row>
    <row r="90" spans="1:18">
      <c r="B90" s="252"/>
      <c r="C90" s="252"/>
      <c r="D90" s="252"/>
      <c r="E90" s="252"/>
      <c r="F90" s="252"/>
      <c r="G90" s="252"/>
      <c r="H90" s="252"/>
      <c r="I90" s="253"/>
      <c r="J90" s="113"/>
      <c r="K90" s="54"/>
      <c r="L90" s="54"/>
      <c r="M90" s="54"/>
      <c r="N90" s="54"/>
      <c r="O90" s="54"/>
      <c r="P90" s="54"/>
      <c r="Q90" s="54"/>
      <c r="R90" s="54"/>
    </row>
    <row r="91" spans="1:18">
      <c r="B91" s="252"/>
      <c r="C91" s="252"/>
      <c r="D91" s="252"/>
      <c r="E91" s="252"/>
      <c r="F91" s="252"/>
      <c r="G91" s="252"/>
      <c r="H91" s="252"/>
      <c r="I91" s="253"/>
      <c r="J91" s="113"/>
      <c r="K91" s="54"/>
      <c r="L91" s="54"/>
      <c r="M91" s="54"/>
      <c r="N91" s="54"/>
      <c r="O91" s="54"/>
      <c r="P91" s="54"/>
      <c r="Q91" s="54"/>
      <c r="R91" s="54"/>
    </row>
    <row r="92" spans="1:18">
      <c r="B92" s="252"/>
      <c r="C92" s="252"/>
      <c r="D92" s="252"/>
      <c r="E92" s="252"/>
      <c r="F92" s="252"/>
      <c r="G92" s="252"/>
      <c r="H92" s="252"/>
      <c r="I92" s="253"/>
      <c r="J92" s="113"/>
      <c r="K92" s="54"/>
      <c r="L92" s="54"/>
      <c r="M92" s="54"/>
      <c r="N92" s="54"/>
      <c r="O92" s="54"/>
      <c r="P92" s="54"/>
      <c r="Q92" s="54"/>
      <c r="R92" s="54"/>
    </row>
    <row r="93" spans="1:18">
      <c r="B93" s="252"/>
      <c r="C93" s="252"/>
      <c r="D93" s="252"/>
      <c r="E93" s="252"/>
      <c r="F93" s="252"/>
      <c r="G93" s="252"/>
      <c r="H93" s="252"/>
      <c r="I93" s="253"/>
      <c r="J93" s="113"/>
      <c r="K93" s="54"/>
      <c r="L93" s="54"/>
      <c r="M93" s="54"/>
      <c r="N93" s="54"/>
      <c r="O93" s="54"/>
      <c r="P93" s="54"/>
      <c r="Q93" s="54"/>
      <c r="R93" s="54"/>
    </row>
    <row r="94" spans="1:18">
      <c r="B94" s="252"/>
      <c r="C94" s="252"/>
      <c r="D94" s="252"/>
      <c r="E94" s="252"/>
      <c r="F94" s="252"/>
      <c r="G94" s="252"/>
      <c r="H94" s="252"/>
      <c r="I94" s="253"/>
      <c r="J94" s="113"/>
      <c r="K94" s="54"/>
      <c r="L94" s="54"/>
      <c r="M94" s="54"/>
      <c r="N94" s="54"/>
      <c r="O94" s="54"/>
      <c r="P94" s="54"/>
      <c r="Q94" s="54"/>
      <c r="R94" s="54"/>
    </row>
    <row r="95" spans="1:18">
      <c r="B95" s="252"/>
      <c r="C95" s="252"/>
      <c r="D95" s="252"/>
      <c r="E95" s="252"/>
      <c r="F95" s="252"/>
      <c r="G95" s="252"/>
      <c r="H95" s="252"/>
      <c r="I95" s="253"/>
      <c r="J95" s="113"/>
      <c r="K95" s="54"/>
      <c r="L95" s="54"/>
      <c r="M95" s="54"/>
      <c r="N95" s="54"/>
      <c r="O95" s="54"/>
      <c r="P95" s="54"/>
      <c r="Q95" s="54"/>
      <c r="R95" s="54"/>
    </row>
    <row r="96" spans="1:18">
      <c r="B96" s="252"/>
      <c r="C96" s="252"/>
      <c r="D96" s="252"/>
      <c r="E96" s="252"/>
      <c r="F96" s="252"/>
      <c r="G96" s="252"/>
      <c r="H96" s="252"/>
      <c r="I96" s="253"/>
      <c r="J96" s="113"/>
      <c r="K96" s="54"/>
      <c r="L96" s="54"/>
      <c r="M96" s="54"/>
      <c r="N96" s="54"/>
      <c r="O96" s="54"/>
      <c r="P96" s="54"/>
      <c r="Q96" s="54"/>
      <c r="R96" s="54"/>
    </row>
    <row r="97" spans="2:18">
      <c r="B97" s="252"/>
      <c r="C97" s="252"/>
      <c r="D97" s="252"/>
      <c r="E97" s="252"/>
      <c r="F97" s="252"/>
      <c r="G97" s="252"/>
      <c r="H97" s="252"/>
      <c r="I97" s="253"/>
      <c r="J97" s="113"/>
      <c r="K97" s="54"/>
      <c r="L97" s="54"/>
      <c r="M97" s="54"/>
      <c r="N97" s="54"/>
      <c r="O97" s="54"/>
      <c r="P97" s="54"/>
      <c r="Q97" s="54"/>
      <c r="R97" s="54"/>
    </row>
    <row r="98" spans="2:18">
      <c r="B98" s="252"/>
      <c r="C98" s="252"/>
      <c r="D98" s="252"/>
      <c r="E98" s="252"/>
      <c r="F98" s="252"/>
      <c r="G98" s="252"/>
      <c r="H98" s="252"/>
      <c r="I98" s="253"/>
      <c r="J98" s="113"/>
      <c r="K98" s="54"/>
      <c r="L98" s="54"/>
      <c r="M98" s="54"/>
      <c r="N98" s="54"/>
      <c r="O98" s="54"/>
      <c r="P98" s="54"/>
      <c r="Q98" s="54"/>
      <c r="R98" s="54"/>
    </row>
    <row r="99" spans="2:18">
      <c r="B99" s="252"/>
      <c r="C99" s="252"/>
      <c r="D99" s="252"/>
      <c r="E99" s="252"/>
      <c r="F99" s="252"/>
      <c r="G99" s="252"/>
      <c r="H99" s="252"/>
      <c r="I99" s="253"/>
      <c r="J99" s="113"/>
      <c r="K99" s="54"/>
      <c r="L99" s="54"/>
      <c r="M99" s="54"/>
      <c r="N99" s="54"/>
      <c r="O99" s="54"/>
      <c r="P99" s="54"/>
      <c r="Q99" s="54"/>
      <c r="R99" s="54"/>
    </row>
    <row r="100" spans="2:18">
      <c r="B100" s="252"/>
      <c r="C100" s="252"/>
      <c r="D100" s="252"/>
      <c r="E100" s="252"/>
      <c r="F100" s="252"/>
      <c r="G100" s="252"/>
      <c r="H100" s="252"/>
      <c r="I100" s="253"/>
      <c r="J100" s="113"/>
      <c r="K100" s="54"/>
      <c r="L100" s="54"/>
      <c r="M100" s="54"/>
      <c r="N100" s="54"/>
      <c r="O100" s="54"/>
      <c r="P100" s="54"/>
      <c r="Q100" s="54"/>
      <c r="R100" s="54"/>
    </row>
    <row r="101" spans="2:18">
      <c r="B101" s="252"/>
      <c r="C101" s="252"/>
      <c r="D101" s="252"/>
      <c r="E101" s="252"/>
      <c r="F101" s="252"/>
      <c r="G101" s="252"/>
      <c r="H101" s="252"/>
      <c r="I101" s="253"/>
      <c r="J101" s="113"/>
      <c r="K101" s="54"/>
      <c r="L101" s="54"/>
      <c r="M101" s="54"/>
      <c r="N101" s="54"/>
      <c r="O101" s="54"/>
      <c r="P101" s="54"/>
      <c r="Q101" s="54"/>
      <c r="R101" s="54"/>
    </row>
    <row r="102" spans="2:18">
      <c r="B102" s="252"/>
      <c r="C102" s="252"/>
      <c r="D102" s="252"/>
      <c r="E102" s="252"/>
      <c r="F102" s="252"/>
      <c r="G102" s="252"/>
      <c r="H102" s="252"/>
      <c r="I102" s="253"/>
      <c r="J102" s="113"/>
      <c r="K102" s="54"/>
      <c r="L102" s="54"/>
      <c r="M102" s="54"/>
      <c r="N102" s="54"/>
      <c r="O102" s="54"/>
      <c r="P102" s="54"/>
      <c r="Q102" s="54"/>
      <c r="R102" s="54"/>
    </row>
    <row r="103" spans="2:18">
      <c r="B103" s="252"/>
      <c r="C103" s="252"/>
      <c r="D103" s="252"/>
      <c r="E103" s="252"/>
      <c r="F103" s="252"/>
      <c r="G103" s="252"/>
      <c r="H103" s="252"/>
      <c r="I103" s="253"/>
      <c r="J103" s="113"/>
      <c r="K103" s="54"/>
      <c r="L103" s="54"/>
      <c r="M103" s="54"/>
      <c r="N103" s="54"/>
      <c r="O103" s="54"/>
      <c r="P103" s="54"/>
      <c r="Q103" s="54"/>
      <c r="R103" s="54"/>
    </row>
    <row r="104" spans="2:18">
      <c r="B104" s="252"/>
      <c r="C104" s="252"/>
      <c r="D104" s="252"/>
      <c r="E104" s="252"/>
      <c r="F104" s="252"/>
      <c r="G104" s="252"/>
      <c r="H104" s="252"/>
      <c r="I104" s="253"/>
      <c r="J104" s="113"/>
      <c r="K104" s="54"/>
      <c r="L104" s="54"/>
      <c r="M104" s="54"/>
      <c r="N104" s="54"/>
      <c r="O104" s="54"/>
      <c r="P104" s="54"/>
      <c r="Q104" s="54"/>
      <c r="R104" s="54"/>
    </row>
    <row r="105" spans="2:18">
      <c r="B105" s="252"/>
      <c r="C105" s="252"/>
      <c r="D105" s="252"/>
      <c r="E105" s="252"/>
      <c r="F105" s="252"/>
      <c r="G105" s="252"/>
      <c r="H105" s="252"/>
      <c r="I105" s="253"/>
      <c r="J105" s="113"/>
      <c r="K105" s="54"/>
      <c r="L105" s="54"/>
      <c r="M105" s="54"/>
      <c r="N105" s="54"/>
      <c r="O105" s="54"/>
      <c r="P105" s="54"/>
      <c r="Q105" s="54"/>
      <c r="R105" s="54"/>
    </row>
    <row r="106" spans="2:18">
      <c r="B106" s="252"/>
      <c r="C106" s="252"/>
      <c r="D106" s="252"/>
      <c r="E106" s="252"/>
      <c r="F106" s="252"/>
      <c r="G106" s="252"/>
      <c r="H106" s="252"/>
      <c r="I106" s="253"/>
      <c r="J106" s="113"/>
      <c r="K106" s="54"/>
      <c r="L106" s="54"/>
      <c r="M106" s="54"/>
      <c r="N106" s="54"/>
      <c r="O106" s="54"/>
      <c r="P106" s="54"/>
      <c r="Q106" s="54"/>
      <c r="R106" s="54"/>
    </row>
    <row r="107" spans="2:18">
      <c r="B107" s="252"/>
      <c r="C107" s="252"/>
      <c r="D107" s="252"/>
      <c r="E107" s="252"/>
      <c r="F107" s="252"/>
      <c r="G107" s="252"/>
      <c r="H107" s="252"/>
      <c r="I107" s="253"/>
      <c r="J107" s="113"/>
      <c r="K107" s="54"/>
      <c r="L107" s="54"/>
      <c r="M107" s="54"/>
      <c r="N107" s="54"/>
      <c r="O107" s="54"/>
      <c r="P107" s="54"/>
      <c r="Q107" s="54"/>
      <c r="R107" s="54"/>
    </row>
    <row r="108" spans="2:18">
      <c r="B108" s="252"/>
      <c r="C108" s="252"/>
      <c r="D108" s="252"/>
      <c r="E108" s="252"/>
      <c r="F108" s="252"/>
      <c r="G108" s="252"/>
      <c r="H108" s="252"/>
      <c r="I108" s="253"/>
      <c r="J108" s="113"/>
      <c r="K108" s="54"/>
      <c r="L108" s="54"/>
      <c r="M108" s="54"/>
      <c r="N108" s="54"/>
      <c r="O108" s="54"/>
      <c r="P108" s="54"/>
      <c r="Q108" s="54"/>
      <c r="R108" s="54"/>
    </row>
    <row r="109" spans="2:18">
      <c r="B109" s="252"/>
      <c r="C109" s="252"/>
      <c r="D109" s="252"/>
      <c r="E109" s="252"/>
      <c r="F109" s="252"/>
      <c r="G109" s="252"/>
      <c r="H109" s="252"/>
      <c r="I109" s="253"/>
      <c r="J109" s="113"/>
      <c r="K109" s="54"/>
      <c r="L109" s="54"/>
      <c r="M109" s="54"/>
      <c r="N109" s="54"/>
      <c r="O109" s="54"/>
      <c r="P109" s="54"/>
      <c r="Q109" s="54"/>
      <c r="R109" s="54"/>
    </row>
    <row r="110" spans="2:18">
      <c r="B110" s="252"/>
      <c r="C110" s="252"/>
      <c r="D110" s="252"/>
      <c r="E110" s="252"/>
      <c r="F110" s="252"/>
      <c r="G110" s="252"/>
      <c r="H110" s="252"/>
      <c r="I110" s="253"/>
      <c r="J110" s="113"/>
      <c r="K110" s="54"/>
      <c r="L110" s="54"/>
      <c r="M110" s="54"/>
      <c r="N110" s="54"/>
      <c r="O110" s="54"/>
      <c r="P110" s="54"/>
      <c r="Q110" s="54"/>
      <c r="R110" s="54"/>
    </row>
    <row r="111" spans="2:18">
      <c r="B111" s="252"/>
      <c r="C111" s="252"/>
      <c r="D111" s="252"/>
      <c r="E111" s="252"/>
      <c r="F111" s="252"/>
      <c r="G111" s="252"/>
      <c r="H111" s="252"/>
      <c r="I111" s="253"/>
      <c r="J111" s="113"/>
      <c r="K111" s="54"/>
      <c r="L111" s="54"/>
      <c r="M111" s="54"/>
      <c r="N111" s="54"/>
      <c r="O111" s="54"/>
      <c r="P111" s="54"/>
      <c r="Q111" s="54"/>
      <c r="R111" s="54"/>
    </row>
    <row r="112" spans="2:18">
      <c r="B112" s="252"/>
      <c r="C112" s="252"/>
      <c r="D112" s="252"/>
      <c r="E112" s="252"/>
      <c r="F112" s="252"/>
      <c r="G112" s="252"/>
      <c r="H112" s="252"/>
      <c r="I112" s="253"/>
      <c r="J112" s="113"/>
      <c r="K112" s="54"/>
      <c r="L112" s="54"/>
      <c r="M112" s="54"/>
      <c r="N112" s="54"/>
      <c r="O112" s="54"/>
      <c r="P112" s="54"/>
      <c r="Q112" s="54"/>
      <c r="R112" s="54"/>
    </row>
    <row r="113" spans="1:18">
      <c r="B113" s="252"/>
      <c r="C113" s="252"/>
      <c r="D113" s="252"/>
      <c r="E113" s="252"/>
      <c r="F113" s="252"/>
      <c r="G113" s="252"/>
      <c r="H113" s="252"/>
      <c r="I113" s="253"/>
      <c r="J113" s="113"/>
      <c r="K113" s="54"/>
      <c r="L113" s="54"/>
      <c r="M113" s="54"/>
      <c r="N113" s="54"/>
      <c r="O113" s="54"/>
      <c r="P113" s="54"/>
      <c r="Q113" s="54"/>
      <c r="R113" s="54"/>
    </row>
    <row r="114" spans="1:18">
      <c r="B114" s="252"/>
      <c r="C114" s="252"/>
      <c r="D114" s="252"/>
      <c r="E114" s="252"/>
      <c r="F114" s="252"/>
      <c r="G114" s="252"/>
      <c r="H114" s="252"/>
      <c r="I114" s="253"/>
      <c r="J114" s="113"/>
      <c r="K114" s="54"/>
      <c r="L114" s="54"/>
      <c r="M114" s="54"/>
      <c r="N114" s="54"/>
      <c r="O114" s="54"/>
      <c r="P114" s="54"/>
      <c r="Q114" s="54"/>
      <c r="R114" s="54"/>
    </row>
    <row r="115" spans="1:18">
      <c r="B115" s="252"/>
      <c r="C115" s="252"/>
      <c r="D115" s="252"/>
      <c r="E115" s="252"/>
      <c r="F115" s="252"/>
      <c r="G115" s="252"/>
      <c r="H115" s="252"/>
      <c r="I115" s="253"/>
      <c r="J115" s="113"/>
      <c r="K115" s="54"/>
      <c r="L115" s="54"/>
      <c r="M115" s="54"/>
      <c r="N115" s="54"/>
      <c r="O115" s="54"/>
      <c r="P115" s="54"/>
      <c r="Q115" s="54"/>
      <c r="R115" s="54"/>
    </row>
    <row r="124" spans="1:18">
      <c r="A124" s="59"/>
    </row>
    <row r="125" spans="1:18">
      <c r="A125" s="59"/>
    </row>
    <row r="127" spans="1:18" ht="16.5">
      <c r="A127" s="60"/>
    </row>
  </sheetData>
  <pageMargins left="0.7" right="0.7" top="0.75" bottom="0.75" header="0.3" footer="0.3"/>
  <pageSetup orientation="landscape" horizontalDpi="4294967292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52"/>
  <sheetViews>
    <sheetView workbookViewId="0">
      <pane xSplit="1" ySplit="2" topLeftCell="B18" activePane="bottomRight" state="frozen"/>
      <selection pane="topRight" activeCell="B1" sqref="B1"/>
      <selection pane="bottomLeft" activeCell="A3" sqref="A3"/>
      <selection pane="bottomRight" activeCell="H46" sqref="H46"/>
    </sheetView>
  </sheetViews>
  <sheetFormatPr defaultRowHeight="12.75"/>
  <cols>
    <col min="1" max="1" width="14.7109375" style="25" customWidth="1"/>
    <col min="2" max="2" width="26" style="27" customWidth="1"/>
    <col min="3" max="3" width="22" style="109" customWidth="1"/>
    <col min="4" max="4" width="24.7109375" style="109" customWidth="1"/>
    <col min="5" max="5" width="10.28515625" style="27" customWidth="1"/>
    <col min="6" max="6" width="9.140625" style="27" customWidth="1"/>
    <col min="7" max="7" width="9.85546875" style="27" customWidth="1"/>
    <col min="8" max="8" width="12.42578125" style="25" customWidth="1"/>
    <col min="9" max="9" width="21.7109375" style="25" customWidth="1"/>
    <col min="10" max="10" width="22" style="25" customWidth="1"/>
    <col min="11" max="11" width="25.140625" style="25" customWidth="1"/>
    <col min="12" max="12" width="18.28515625" style="25" customWidth="1"/>
    <col min="13" max="16384" width="9.140625" style="25"/>
  </cols>
  <sheetData>
    <row r="1" spans="1:7">
      <c r="A1" s="26" t="s">
        <v>674</v>
      </c>
    </row>
    <row r="2" spans="1:7" ht="38.25" customHeight="1">
      <c r="A2" s="28" t="s">
        <v>58</v>
      </c>
      <c r="B2" s="28" t="s">
        <v>59</v>
      </c>
      <c r="C2" s="28" t="s">
        <v>60</v>
      </c>
      <c r="D2" s="28" t="s">
        <v>61</v>
      </c>
      <c r="E2" s="254" t="s">
        <v>62</v>
      </c>
      <c r="F2" s="254" t="s">
        <v>63</v>
      </c>
      <c r="G2" s="254" t="s">
        <v>64</v>
      </c>
    </row>
    <row r="3" spans="1:7">
      <c r="A3" s="29" t="s">
        <v>65</v>
      </c>
      <c r="B3" s="29" t="s">
        <v>66</v>
      </c>
      <c r="C3" s="29" t="s">
        <v>67</v>
      </c>
      <c r="D3" s="30" t="s">
        <v>68</v>
      </c>
      <c r="E3" s="255" t="s">
        <v>69</v>
      </c>
      <c r="F3" s="255" t="s">
        <v>70</v>
      </c>
      <c r="G3" s="255" t="s">
        <v>71</v>
      </c>
    </row>
    <row r="4" spans="1:7">
      <c r="A4" s="30"/>
      <c r="B4" s="29" t="s">
        <v>72</v>
      </c>
      <c r="C4" s="29" t="s">
        <v>73</v>
      </c>
      <c r="D4" s="30" t="s">
        <v>68</v>
      </c>
      <c r="E4" s="256">
        <v>73.8</v>
      </c>
      <c r="F4" s="257">
        <v>87</v>
      </c>
      <c r="G4" s="257">
        <v>64</v>
      </c>
    </row>
    <row r="5" spans="1:7">
      <c r="A5" s="30"/>
      <c r="B5" s="63" t="s">
        <v>74</v>
      </c>
      <c r="C5" s="29" t="s">
        <v>67</v>
      </c>
      <c r="D5" s="30" t="s">
        <v>68</v>
      </c>
      <c r="E5" s="258">
        <v>112.23</v>
      </c>
      <c r="F5" s="259" t="s">
        <v>394</v>
      </c>
      <c r="G5" s="259" t="s">
        <v>394</v>
      </c>
    </row>
    <row r="6" spans="1:7">
      <c r="A6" s="30"/>
      <c r="B6" s="30" t="s">
        <v>75</v>
      </c>
      <c r="C6" s="30" t="s">
        <v>76</v>
      </c>
      <c r="D6" s="30" t="s">
        <v>77</v>
      </c>
      <c r="E6" s="260" t="s">
        <v>939</v>
      </c>
      <c r="F6" s="255" t="s">
        <v>78</v>
      </c>
      <c r="G6" s="255" t="s">
        <v>79</v>
      </c>
    </row>
    <row r="7" spans="1:7">
      <c r="A7" s="30"/>
      <c r="B7" s="30" t="s">
        <v>137</v>
      </c>
      <c r="C7" s="30" t="s">
        <v>76</v>
      </c>
      <c r="D7" s="30" t="s">
        <v>77</v>
      </c>
      <c r="E7" s="260">
        <v>10.4</v>
      </c>
      <c r="F7" s="256">
        <v>22.3</v>
      </c>
      <c r="G7" s="255">
        <v>2.2999999999999998</v>
      </c>
    </row>
    <row r="8" spans="1:7">
      <c r="A8" s="30"/>
      <c r="B8" s="30" t="s">
        <v>80</v>
      </c>
      <c r="C8" s="30" t="s">
        <v>81</v>
      </c>
      <c r="D8" s="30"/>
      <c r="E8" s="260">
        <v>9.3000000000000007</v>
      </c>
      <c r="F8" s="257">
        <v>78</v>
      </c>
      <c r="G8" s="256">
        <v>7.3</v>
      </c>
    </row>
    <row r="9" spans="1:7">
      <c r="A9" s="30"/>
      <c r="B9" s="64" t="s">
        <v>174</v>
      </c>
      <c r="C9" s="30" t="s">
        <v>177</v>
      </c>
      <c r="D9" s="30" t="s">
        <v>178</v>
      </c>
      <c r="E9" s="260" t="s">
        <v>394</v>
      </c>
      <c r="F9" s="257" t="s">
        <v>394</v>
      </c>
      <c r="G9" s="256">
        <v>29.8</v>
      </c>
    </row>
    <row r="10" spans="1:7" ht="22.5" customHeight="1">
      <c r="A10" s="151" t="s">
        <v>82</v>
      </c>
      <c r="B10" s="29" t="s">
        <v>80</v>
      </c>
      <c r="C10" s="29" t="s">
        <v>73</v>
      </c>
      <c r="D10" s="29"/>
      <c r="E10" s="258">
        <v>292.39999999999998</v>
      </c>
      <c r="F10" s="259">
        <v>52.56</v>
      </c>
      <c r="G10" s="259">
        <v>154.97</v>
      </c>
    </row>
    <row r="11" spans="1:7">
      <c r="A11" s="30"/>
      <c r="B11" s="30" t="s">
        <v>83</v>
      </c>
      <c r="C11" s="30" t="s">
        <v>73</v>
      </c>
      <c r="D11" s="30"/>
      <c r="E11" s="257">
        <v>265</v>
      </c>
      <c r="F11" s="256">
        <v>27.5</v>
      </c>
      <c r="G11" s="257">
        <v>73</v>
      </c>
    </row>
    <row r="12" spans="1:7">
      <c r="A12" s="30"/>
      <c r="B12" s="30" t="s">
        <v>84</v>
      </c>
      <c r="C12" s="30" t="s">
        <v>73</v>
      </c>
      <c r="D12" s="30"/>
      <c r="E12" s="256">
        <v>401.5</v>
      </c>
      <c r="F12" s="255">
        <v>20.47</v>
      </c>
      <c r="G12" s="257">
        <v>82</v>
      </c>
    </row>
    <row r="13" spans="1:7">
      <c r="A13" s="30"/>
      <c r="B13" s="30" t="s">
        <v>85</v>
      </c>
      <c r="C13" s="30" t="s">
        <v>73</v>
      </c>
      <c r="D13" s="30"/>
      <c r="E13" s="257">
        <v>496</v>
      </c>
      <c r="F13" s="257">
        <v>50</v>
      </c>
      <c r="G13" s="257">
        <v>248</v>
      </c>
    </row>
    <row r="14" spans="1:7">
      <c r="A14" s="30"/>
      <c r="B14" s="30" t="s">
        <v>86</v>
      </c>
      <c r="C14" s="30" t="s">
        <v>87</v>
      </c>
      <c r="D14" s="30"/>
      <c r="E14" s="257">
        <v>403</v>
      </c>
      <c r="F14" s="257">
        <v>95</v>
      </c>
      <c r="G14" s="257">
        <v>380</v>
      </c>
    </row>
    <row r="15" spans="1:7">
      <c r="A15" s="30"/>
      <c r="B15" s="30" t="s">
        <v>88</v>
      </c>
      <c r="C15" s="30" t="s">
        <v>73</v>
      </c>
      <c r="D15" s="30"/>
      <c r="E15" s="258">
        <v>355.44</v>
      </c>
      <c r="F15" s="258">
        <v>51.6</v>
      </c>
      <c r="G15" s="259">
        <v>184.81</v>
      </c>
    </row>
    <row r="16" spans="1:7">
      <c r="A16" s="30"/>
      <c r="B16" s="29" t="s">
        <v>89</v>
      </c>
      <c r="C16" s="29" t="s">
        <v>73</v>
      </c>
      <c r="D16" s="29"/>
      <c r="E16" s="29">
        <v>354.8</v>
      </c>
      <c r="F16" s="29">
        <v>47</v>
      </c>
      <c r="G16" s="259">
        <v>166.76</v>
      </c>
    </row>
    <row r="17" spans="1:7">
      <c r="A17" s="30"/>
      <c r="B17" s="64" t="s">
        <v>174</v>
      </c>
      <c r="C17" s="29" t="s">
        <v>180</v>
      </c>
      <c r="D17" s="29" t="s">
        <v>179</v>
      </c>
      <c r="E17" s="29" t="s">
        <v>394</v>
      </c>
      <c r="F17" s="29" t="s">
        <v>394</v>
      </c>
      <c r="G17" s="259">
        <v>190</v>
      </c>
    </row>
    <row r="18" spans="1:7">
      <c r="A18" s="30" t="s">
        <v>90</v>
      </c>
      <c r="B18" s="29" t="s">
        <v>91</v>
      </c>
      <c r="C18" s="29" t="s">
        <v>92</v>
      </c>
      <c r="D18" s="29" t="s">
        <v>93</v>
      </c>
      <c r="E18" s="261"/>
      <c r="F18" s="262">
        <v>80</v>
      </c>
      <c r="G18" s="255">
        <v>1.1399999999999999</v>
      </c>
    </row>
    <row r="19" spans="1:7">
      <c r="A19" s="30"/>
      <c r="B19" s="29" t="s">
        <v>94</v>
      </c>
      <c r="C19" s="29" t="s">
        <v>87</v>
      </c>
      <c r="D19" s="29" t="s">
        <v>95</v>
      </c>
      <c r="E19" s="259">
        <v>23</v>
      </c>
      <c r="F19" s="259" t="s">
        <v>394</v>
      </c>
      <c r="G19" s="259" t="s">
        <v>394</v>
      </c>
    </row>
    <row r="20" spans="1:7">
      <c r="A20" s="30"/>
      <c r="B20" s="29" t="s">
        <v>96</v>
      </c>
      <c r="C20" s="29" t="s">
        <v>81</v>
      </c>
      <c r="D20" s="29" t="s">
        <v>97</v>
      </c>
      <c r="E20" s="259" t="s">
        <v>394</v>
      </c>
      <c r="F20" s="259" t="s">
        <v>394</v>
      </c>
      <c r="G20" s="257">
        <v>20</v>
      </c>
    </row>
    <row r="21" spans="1:7">
      <c r="A21" s="30" t="s">
        <v>47</v>
      </c>
      <c r="B21" s="29" t="s">
        <v>98</v>
      </c>
      <c r="C21" s="29" t="s">
        <v>99</v>
      </c>
      <c r="D21" s="29" t="s">
        <v>697</v>
      </c>
      <c r="E21" s="261" t="s">
        <v>394</v>
      </c>
      <c r="F21" s="261" t="s">
        <v>394</v>
      </c>
      <c r="G21" s="259">
        <v>510</v>
      </c>
    </row>
    <row r="22" spans="1:7">
      <c r="A22" s="30"/>
      <c r="B22" s="29" t="s">
        <v>698</v>
      </c>
      <c r="C22" s="29" t="s">
        <v>99</v>
      </c>
      <c r="D22" s="29" t="s">
        <v>699</v>
      </c>
      <c r="E22" s="261" t="s">
        <v>394</v>
      </c>
      <c r="F22" s="261" t="s">
        <v>394</v>
      </c>
      <c r="G22" s="259">
        <v>383</v>
      </c>
    </row>
    <row r="23" spans="1:7">
      <c r="A23" s="30" t="s">
        <v>100</v>
      </c>
      <c r="B23" s="29" t="s">
        <v>94</v>
      </c>
      <c r="C23" s="29" t="s">
        <v>87</v>
      </c>
      <c r="D23" s="29"/>
      <c r="E23" s="259">
        <v>24</v>
      </c>
      <c r="F23" s="259" t="s">
        <v>394</v>
      </c>
      <c r="G23" s="259" t="s">
        <v>394</v>
      </c>
    </row>
    <row r="24" spans="1:7">
      <c r="A24" s="30"/>
      <c r="B24" s="30" t="s">
        <v>101</v>
      </c>
      <c r="C24" s="29" t="s">
        <v>73</v>
      </c>
      <c r="D24" s="29"/>
      <c r="E24" s="256">
        <v>66.3</v>
      </c>
      <c r="F24" s="257">
        <v>31</v>
      </c>
      <c r="G24" s="257">
        <v>21</v>
      </c>
    </row>
    <row r="25" spans="1:7">
      <c r="A25" s="30"/>
      <c r="B25" s="30" t="s">
        <v>102</v>
      </c>
      <c r="C25" s="30" t="s">
        <v>81</v>
      </c>
      <c r="D25" s="30"/>
      <c r="E25" s="256" t="s">
        <v>927</v>
      </c>
      <c r="F25" s="257" t="s">
        <v>928</v>
      </c>
      <c r="G25" s="257" t="s">
        <v>929</v>
      </c>
    </row>
    <row r="26" spans="1:7">
      <c r="A26" s="30"/>
      <c r="B26" s="29" t="s">
        <v>103</v>
      </c>
      <c r="C26" s="29" t="s">
        <v>87</v>
      </c>
      <c r="D26" s="29"/>
      <c r="E26" s="261" t="s">
        <v>104</v>
      </c>
      <c r="F26" s="261" t="s">
        <v>105</v>
      </c>
      <c r="G26" s="261" t="s">
        <v>106</v>
      </c>
    </row>
    <row r="27" spans="1:7">
      <c r="A27" s="30"/>
      <c r="B27" s="63" t="s">
        <v>74</v>
      </c>
      <c r="C27" s="29" t="s">
        <v>87</v>
      </c>
      <c r="D27" s="152"/>
      <c r="E27" s="258">
        <v>26.9</v>
      </c>
      <c r="F27" s="261" t="s">
        <v>394</v>
      </c>
      <c r="G27" s="261" t="s">
        <v>394</v>
      </c>
    </row>
    <row r="28" spans="1:7">
      <c r="A28" s="30" t="s">
        <v>15</v>
      </c>
      <c r="B28" s="30" t="s">
        <v>80</v>
      </c>
      <c r="C28" s="30" t="s">
        <v>81</v>
      </c>
      <c r="D28" s="30" t="s">
        <v>107</v>
      </c>
      <c r="E28" s="258">
        <v>7.2</v>
      </c>
      <c r="F28" s="259">
        <v>98.5</v>
      </c>
      <c r="G28" s="258">
        <v>7.1</v>
      </c>
    </row>
    <row r="29" spans="1:7">
      <c r="A29" s="30"/>
      <c r="B29" s="30" t="s">
        <v>108</v>
      </c>
      <c r="C29" s="30" t="s">
        <v>109</v>
      </c>
      <c r="D29" s="30" t="s">
        <v>110</v>
      </c>
      <c r="E29" s="258" t="s">
        <v>394</v>
      </c>
      <c r="F29" s="259" t="s">
        <v>394</v>
      </c>
      <c r="G29" s="258">
        <v>4.0999999999999996</v>
      </c>
    </row>
    <row r="30" spans="1:7">
      <c r="A30" s="30"/>
      <c r="B30" s="29" t="s">
        <v>75</v>
      </c>
      <c r="C30" s="29" t="s">
        <v>111</v>
      </c>
      <c r="D30" s="29"/>
      <c r="E30" s="29">
        <v>3.8</v>
      </c>
      <c r="F30" s="259">
        <v>76</v>
      </c>
      <c r="G30" s="258">
        <v>2.9</v>
      </c>
    </row>
    <row r="31" spans="1:7">
      <c r="A31" s="30" t="s">
        <v>45</v>
      </c>
      <c r="B31" s="29" t="s">
        <v>112</v>
      </c>
      <c r="C31" s="29" t="s">
        <v>113</v>
      </c>
      <c r="D31" s="29"/>
      <c r="E31" s="261" t="s">
        <v>394</v>
      </c>
      <c r="F31" s="261" t="s">
        <v>394</v>
      </c>
      <c r="G31" s="259">
        <v>36</v>
      </c>
    </row>
    <row r="32" spans="1:7" s="61" customFormat="1">
      <c r="A32" s="140"/>
      <c r="B32" s="64" t="s">
        <v>172</v>
      </c>
      <c r="C32" s="63" t="s">
        <v>113</v>
      </c>
      <c r="D32" s="64" t="s">
        <v>114</v>
      </c>
      <c r="E32" s="261" t="s">
        <v>394</v>
      </c>
      <c r="F32" s="261" t="s">
        <v>394</v>
      </c>
      <c r="G32" s="263">
        <v>37</v>
      </c>
    </row>
    <row r="33" spans="1:7" s="61" customFormat="1">
      <c r="A33" s="140"/>
      <c r="B33" s="64" t="s">
        <v>174</v>
      </c>
      <c r="C33" s="63" t="s">
        <v>173</v>
      </c>
      <c r="D33" s="64" t="s">
        <v>285</v>
      </c>
      <c r="E33" s="261" t="s">
        <v>394</v>
      </c>
      <c r="F33" s="261" t="s">
        <v>394</v>
      </c>
      <c r="G33" s="248">
        <v>53.2</v>
      </c>
    </row>
    <row r="34" spans="1:7" s="61" customFormat="1">
      <c r="A34" s="140"/>
      <c r="B34" s="63" t="s">
        <v>140</v>
      </c>
      <c r="C34" s="63" t="s">
        <v>115</v>
      </c>
      <c r="D34" s="63" t="s">
        <v>116</v>
      </c>
      <c r="E34" s="261" t="s">
        <v>394</v>
      </c>
      <c r="F34" s="261" t="s">
        <v>394</v>
      </c>
      <c r="G34" s="263">
        <v>38</v>
      </c>
    </row>
    <row r="35" spans="1:7" s="61" customFormat="1">
      <c r="A35" s="140"/>
      <c r="B35" s="63" t="s">
        <v>117</v>
      </c>
      <c r="C35" s="63" t="s">
        <v>118</v>
      </c>
      <c r="D35" s="63" t="s">
        <v>116</v>
      </c>
      <c r="E35" s="261" t="s">
        <v>394</v>
      </c>
      <c r="F35" s="261" t="s">
        <v>394</v>
      </c>
      <c r="G35" s="248">
        <v>42.7</v>
      </c>
    </row>
    <row r="36" spans="1:7" s="61" customFormat="1">
      <c r="A36" s="140"/>
      <c r="B36" s="64" t="s">
        <v>174</v>
      </c>
      <c r="C36" s="63" t="s">
        <v>175</v>
      </c>
      <c r="D36" s="63" t="s">
        <v>286</v>
      </c>
      <c r="E36" s="261" t="s">
        <v>394</v>
      </c>
      <c r="F36" s="261" t="s">
        <v>394</v>
      </c>
      <c r="G36" s="248">
        <v>39.6</v>
      </c>
    </row>
    <row r="37" spans="1:7" s="61" customFormat="1">
      <c r="A37" s="140"/>
      <c r="B37" s="63" t="s">
        <v>119</v>
      </c>
      <c r="C37" s="63" t="s">
        <v>120</v>
      </c>
      <c r="D37" s="140"/>
      <c r="E37" s="261" t="s">
        <v>394</v>
      </c>
      <c r="F37" s="261" t="s">
        <v>394</v>
      </c>
      <c r="G37" s="264" t="s">
        <v>121</v>
      </c>
    </row>
    <row r="38" spans="1:7">
      <c r="A38" s="30"/>
      <c r="B38" s="63" t="s">
        <v>122</v>
      </c>
      <c r="C38" s="29" t="s">
        <v>120</v>
      </c>
      <c r="D38" s="30"/>
      <c r="E38" s="261" t="s">
        <v>394</v>
      </c>
      <c r="F38" s="261" t="s">
        <v>394</v>
      </c>
      <c r="G38" s="259">
        <v>25</v>
      </c>
    </row>
    <row r="39" spans="1:7">
      <c r="A39" s="30"/>
      <c r="B39" s="63" t="s">
        <v>123</v>
      </c>
      <c r="C39" s="29" t="s">
        <v>120</v>
      </c>
      <c r="D39" s="30"/>
      <c r="E39" s="261" t="s">
        <v>394</v>
      </c>
      <c r="F39" s="261" t="s">
        <v>394</v>
      </c>
      <c r="G39" s="259">
        <v>25</v>
      </c>
    </row>
    <row r="40" spans="1:7">
      <c r="A40" s="30"/>
      <c r="B40" s="63" t="s">
        <v>124</v>
      </c>
      <c r="C40" s="29" t="s">
        <v>125</v>
      </c>
      <c r="D40" s="30"/>
      <c r="E40" s="261" t="s">
        <v>394</v>
      </c>
      <c r="F40" s="261" t="s">
        <v>394</v>
      </c>
      <c r="G40" s="259">
        <v>22</v>
      </c>
    </row>
    <row r="41" spans="1:7">
      <c r="A41" s="30" t="s">
        <v>46</v>
      </c>
      <c r="B41" s="63" t="s">
        <v>126</v>
      </c>
      <c r="C41" s="30" t="s">
        <v>127</v>
      </c>
      <c r="D41" s="152" t="s">
        <v>128</v>
      </c>
      <c r="E41" s="258">
        <v>60.6</v>
      </c>
      <c r="F41" s="261" t="s">
        <v>394</v>
      </c>
      <c r="G41" s="261" t="s">
        <v>394</v>
      </c>
    </row>
    <row r="42" spans="1:7">
      <c r="A42" s="30"/>
      <c r="B42" s="63" t="s">
        <v>129</v>
      </c>
      <c r="C42" s="153" t="s">
        <v>127</v>
      </c>
      <c r="D42" s="30" t="s">
        <v>130</v>
      </c>
      <c r="E42" s="30" t="s">
        <v>131</v>
      </c>
      <c r="F42" s="261" t="s">
        <v>394</v>
      </c>
      <c r="G42" s="30" t="s">
        <v>394</v>
      </c>
    </row>
    <row r="43" spans="1:7">
      <c r="A43" s="30"/>
      <c r="B43" s="64" t="s">
        <v>174</v>
      </c>
      <c r="C43" s="153" t="s">
        <v>173</v>
      </c>
      <c r="D43" s="30" t="s">
        <v>176</v>
      </c>
      <c r="E43" s="30" t="s">
        <v>394</v>
      </c>
      <c r="F43" s="261" t="s">
        <v>394</v>
      </c>
      <c r="G43" s="30">
        <v>12.5</v>
      </c>
    </row>
    <row r="44" spans="1:7">
      <c r="A44" s="30"/>
      <c r="B44" s="64" t="s">
        <v>932</v>
      </c>
      <c r="C44" s="153" t="s">
        <v>87</v>
      </c>
      <c r="D44" s="30" t="s">
        <v>930</v>
      </c>
      <c r="E44" s="30" t="s">
        <v>394</v>
      </c>
      <c r="F44" s="30" t="s">
        <v>394</v>
      </c>
      <c r="G44" s="30" t="s">
        <v>931</v>
      </c>
    </row>
    <row r="45" spans="1:7">
      <c r="A45" s="30"/>
      <c r="B45" s="64" t="s">
        <v>933</v>
      </c>
      <c r="C45" s="153" t="s">
        <v>934</v>
      </c>
      <c r="D45" s="30" t="s">
        <v>935</v>
      </c>
      <c r="E45" s="30" t="s">
        <v>394</v>
      </c>
      <c r="F45" s="30" t="s">
        <v>394</v>
      </c>
      <c r="G45" s="30" t="s">
        <v>936</v>
      </c>
    </row>
    <row r="46" spans="1:7">
      <c r="A46" s="30" t="s">
        <v>138</v>
      </c>
      <c r="B46" s="63" t="s">
        <v>132</v>
      </c>
      <c r="C46" s="30" t="s">
        <v>133</v>
      </c>
      <c r="D46" s="30" t="s">
        <v>48</v>
      </c>
      <c r="E46" s="30" t="s">
        <v>394</v>
      </c>
      <c r="F46" s="261" t="s">
        <v>394</v>
      </c>
      <c r="G46" s="30" t="s">
        <v>134</v>
      </c>
    </row>
    <row r="47" spans="1:7">
      <c r="A47" s="30"/>
      <c r="B47" s="63" t="s">
        <v>135</v>
      </c>
      <c r="C47" s="30" t="s">
        <v>133</v>
      </c>
      <c r="D47" s="30" t="s">
        <v>48</v>
      </c>
      <c r="E47" s="258">
        <v>28.3</v>
      </c>
      <c r="F47" s="261" t="s">
        <v>394</v>
      </c>
      <c r="G47" s="30" t="s">
        <v>394</v>
      </c>
    </row>
    <row r="48" spans="1:7">
      <c r="A48" s="30"/>
      <c r="B48" s="63" t="s">
        <v>139</v>
      </c>
      <c r="C48" s="30" t="s">
        <v>133</v>
      </c>
      <c r="D48" s="30" t="s">
        <v>48</v>
      </c>
      <c r="E48" s="30" t="s">
        <v>394</v>
      </c>
      <c r="F48" s="261" t="s">
        <v>394</v>
      </c>
      <c r="G48" s="256">
        <v>15.0214</v>
      </c>
    </row>
    <row r="49" spans="1:7">
      <c r="A49" s="149"/>
      <c r="B49" s="108" t="s">
        <v>136</v>
      </c>
      <c r="C49" s="149" t="s">
        <v>133</v>
      </c>
      <c r="D49" s="149" t="s">
        <v>48</v>
      </c>
      <c r="E49" s="149" t="s">
        <v>394</v>
      </c>
      <c r="F49" s="149" t="s">
        <v>394</v>
      </c>
      <c r="G49" s="149">
        <v>24.5</v>
      </c>
    </row>
    <row r="50" spans="1:7">
      <c r="A50" s="3"/>
      <c r="B50" s="31"/>
      <c r="C50" s="2"/>
      <c r="D50" s="2"/>
      <c r="E50" s="31"/>
      <c r="F50" s="31"/>
      <c r="G50" s="31"/>
    </row>
    <row r="51" spans="1:7">
      <c r="A51" s="33"/>
      <c r="C51" s="2"/>
      <c r="D51" s="2"/>
      <c r="E51" s="31"/>
      <c r="F51" s="31"/>
      <c r="G51" s="31"/>
    </row>
    <row r="52" spans="1:7">
      <c r="A52" s="3"/>
      <c r="B52" s="31"/>
      <c r="C52" s="2"/>
      <c r="D52" s="2"/>
      <c r="E52" s="31"/>
      <c r="F52" s="31"/>
      <c r="G52" s="31"/>
    </row>
  </sheetData>
  <pageMargins left="0.7" right="0.7" top="0.75" bottom="0.75" header="0.3" footer="0.3"/>
  <pageSetup orientation="landscape" horizont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2"/>
  <sheetViews>
    <sheetView zoomScaleNormal="100" workbookViewId="0">
      <selection activeCell="I8" sqref="I8"/>
    </sheetView>
  </sheetViews>
  <sheetFormatPr defaultRowHeight="11.25"/>
  <cols>
    <col min="1" max="1" width="20.5703125" style="3" customWidth="1"/>
    <col min="2" max="2" width="15" style="31" customWidth="1"/>
    <col min="3" max="3" width="12.28515625" style="31" customWidth="1"/>
    <col min="4" max="4" width="13.28515625" style="31" customWidth="1"/>
    <col min="5" max="5" width="11.28515625" style="31" customWidth="1"/>
    <col min="6" max="6" width="13.7109375" style="31" customWidth="1"/>
    <col min="7" max="7" width="9.7109375" style="31" customWidth="1"/>
    <col min="8" max="8" width="10.42578125" style="31" customWidth="1"/>
    <col min="9" max="16384" width="9.140625" style="3"/>
  </cols>
  <sheetData>
    <row r="1" spans="1:9" s="12" customFormat="1" ht="12.75" customHeight="1">
      <c r="A1" s="12" t="s">
        <v>675</v>
      </c>
      <c r="B1" s="203"/>
      <c r="C1" s="203"/>
      <c r="D1" s="203"/>
      <c r="E1" s="203"/>
      <c r="F1" s="203"/>
      <c r="G1" s="203"/>
      <c r="H1" s="203"/>
    </row>
    <row r="2" spans="1:9" ht="12.75" customHeight="1">
      <c r="A2" s="49" t="s">
        <v>141</v>
      </c>
      <c r="B2" s="265" t="s">
        <v>155</v>
      </c>
      <c r="C2" s="266" t="s">
        <v>156</v>
      </c>
      <c r="D2" s="265">
        <v>2000</v>
      </c>
      <c r="E2" s="266" t="s">
        <v>157</v>
      </c>
      <c r="F2" s="266">
        <v>1985</v>
      </c>
      <c r="G2" s="266"/>
      <c r="H2" s="267"/>
    </row>
    <row r="3" spans="1:9" ht="33.75" customHeight="1">
      <c r="A3" s="38"/>
      <c r="B3" s="268" t="s">
        <v>160</v>
      </c>
      <c r="C3" s="269" t="s">
        <v>161</v>
      </c>
      <c r="D3" s="268" t="s">
        <v>162</v>
      </c>
      <c r="E3" s="268" t="s">
        <v>163</v>
      </c>
      <c r="F3" s="268" t="s">
        <v>164</v>
      </c>
      <c r="G3" s="268" t="s">
        <v>165</v>
      </c>
      <c r="H3" s="269" t="s">
        <v>142</v>
      </c>
    </row>
    <row r="4" spans="1:9" ht="12.75" customHeight="1">
      <c r="A4" s="2" t="s">
        <v>15</v>
      </c>
      <c r="B4" s="30">
        <v>3160</v>
      </c>
      <c r="C4" s="30">
        <v>3572</v>
      </c>
      <c r="D4" s="30" t="s">
        <v>394</v>
      </c>
      <c r="E4" s="30" t="s">
        <v>394</v>
      </c>
      <c r="F4" s="30" t="s">
        <v>394</v>
      </c>
      <c r="G4" s="30" t="s">
        <v>394</v>
      </c>
      <c r="H4" s="140">
        <f>AVERAGE(B4:G4)</f>
        <v>3366</v>
      </c>
    </row>
    <row r="5" spans="1:9" ht="12.75" customHeight="1">
      <c r="A5" s="2" t="s">
        <v>143</v>
      </c>
      <c r="B5" s="30">
        <v>1970</v>
      </c>
      <c r="C5" s="30">
        <v>1939</v>
      </c>
      <c r="D5" s="30" t="s">
        <v>394</v>
      </c>
      <c r="E5" s="30" t="s">
        <v>394</v>
      </c>
      <c r="F5" s="30" t="s">
        <v>394</v>
      </c>
      <c r="G5" s="30" t="s">
        <v>394</v>
      </c>
      <c r="H5" s="150">
        <f>AVERAGE(B5:G5)</f>
        <v>1954.5</v>
      </c>
    </row>
    <row r="6" spans="1:9" ht="12.75" customHeight="1">
      <c r="A6" s="72" t="s">
        <v>144</v>
      </c>
      <c r="B6" s="30">
        <v>1330</v>
      </c>
      <c r="C6" s="30" t="s">
        <v>394</v>
      </c>
      <c r="D6" s="30" t="s">
        <v>394</v>
      </c>
      <c r="E6" s="30" t="s">
        <v>394</v>
      </c>
      <c r="F6" s="30" t="s">
        <v>394</v>
      </c>
      <c r="G6" s="30" t="s">
        <v>394</v>
      </c>
      <c r="H6" s="150">
        <f>AVERAGE(B6:G6)</f>
        <v>1330</v>
      </c>
    </row>
    <row r="7" spans="1:9" ht="12.75" customHeight="1">
      <c r="A7" s="72" t="s">
        <v>158</v>
      </c>
      <c r="B7" s="30">
        <v>640</v>
      </c>
      <c r="C7" s="30" t="s">
        <v>394</v>
      </c>
      <c r="D7" s="30" t="s">
        <v>394</v>
      </c>
      <c r="E7" s="30" t="s">
        <v>394</v>
      </c>
      <c r="F7" s="30" t="s">
        <v>394</v>
      </c>
      <c r="G7" s="30" t="s">
        <v>394</v>
      </c>
      <c r="H7" s="150">
        <f>AVERAGE(B7:G7)</f>
        <v>640</v>
      </c>
    </row>
    <row r="8" spans="1:9" ht="12.75" customHeight="1">
      <c r="A8" s="74" t="s">
        <v>145</v>
      </c>
      <c r="B8" s="30">
        <v>2897</v>
      </c>
      <c r="C8" s="30" t="s">
        <v>394</v>
      </c>
      <c r="D8" s="30">
        <f>SUM(D9:D15)</f>
        <v>2458</v>
      </c>
      <c r="E8" s="30" t="s">
        <v>394</v>
      </c>
      <c r="F8" s="30">
        <f>SUM(F9:F15)</f>
        <v>2447</v>
      </c>
      <c r="G8" s="30" t="s">
        <v>394</v>
      </c>
      <c r="H8" s="150">
        <f>AVERAGE(B8:G8)</f>
        <v>2600.6666666666665</v>
      </c>
      <c r="I8" s="174"/>
    </row>
    <row r="9" spans="1:9" ht="12.75" customHeight="1">
      <c r="A9" s="75" t="s">
        <v>146</v>
      </c>
      <c r="B9" s="30" t="s">
        <v>394</v>
      </c>
      <c r="C9" s="30" t="s">
        <v>394</v>
      </c>
      <c r="D9" s="270">
        <v>1351</v>
      </c>
      <c r="E9" s="30" t="s">
        <v>394</v>
      </c>
      <c r="F9" s="30" t="s">
        <v>394</v>
      </c>
      <c r="G9" s="30" t="s">
        <v>394</v>
      </c>
      <c r="H9" s="271">
        <f>D9</f>
        <v>1351</v>
      </c>
    </row>
    <row r="10" spans="1:9" ht="12.75" customHeight="1">
      <c r="A10" s="75" t="s">
        <v>147</v>
      </c>
      <c r="B10" s="30" t="s">
        <v>394</v>
      </c>
      <c r="C10" s="30" t="s">
        <v>394</v>
      </c>
      <c r="D10" s="270"/>
      <c r="E10" s="30">
        <v>1062</v>
      </c>
      <c r="F10" s="270">
        <v>1714</v>
      </c>
      <c r="G10" s="30" t="s">
        <v>394</v>
      </c>
      <c r="H10" s="271"/>
    </row>
    <row r="11" spans="1:9" ht="12.75" customHeight="1">
      <c r="A11" s="75" t="s">
        <v>148</v>
      </c>
      <c r="B11" s="30">
        <v>38</v>
      </c>
      <c r="C11" s="30" t="s">
        <v>394</v>
      </c>
      <c r="D11" s="30">
        <v>39</v>
      </c>
      <c r="E11" s="270">
        <v>24</v>
      </c>
      <c r="F11" s="270"/>
      <c r="G11" s="30" t="s">
        <v>394</v>
      </c>
      <c r="H11" s="257">
        <f>AVERAGE(B11:D11)</f>
        <v>38.5</v>
      </c>
    </row>
    <row r="12" spans="1:9" ht="12.75" customHeight="1">
      <c r="A12" s="75" t="s">
        <v>149</v>
      </c>
      <c r="B12" s="30">
        <v>43</v>
      </c>
      <c r="C12" s="30" t="s">
        <v>394</v>
      </c>
      <c r="D12" s="272" t="s">
        <v>394</v>
      </c>
      <c r="E12" s="270"/>
      <c r="F12" s="30" t="s">
        <v>394</v>
      </c>
      <c r="G12" s="30" t="s">
        <v>394</v>
      </c>
      <c r="H12" s="257">
        <f>AVERAGE(B12:D12,F12:G12)</f>
        <v>43</v>
      </c>
    </row>
    <row r="13" spans="1:9" ht="12.75" customHeight="1">
      <c r="A13" s="75" t="s">
        <v>150</v>
      </c>
      <c r="B13" s="30" t="s">
        <v>394</v>
      </c>
      <c r="C13" s="30" t="s">
        <v>394</v>
      </c>
      <c r="D13" s="30">
        <v>495</v>
      </c>
      <c r="E13" s="30" t="s">
        <v>394</v>
      </c>
      <c r="F13" s="30">
        <v>597</v>
      </c>
      <c r="G13" s="30" t="s">
        <v>394</v>
      </c>
      <c r="H13" s="257">
        <f>AVERAGE(B13:G13)</f>
        <v>546</v>
      </c>
    </row>
    <row r="14" spans="1:9" ht="12.75" customHeight="1">
      <c r="A14" s="75" t="s">
        <v>151</v>
      </c>
      <c r="B14" s="30" t="s">
        <v>394</v>
      </c>
      <c r="C14" s="30" t="s">
        <v>394</v>
      </c>
      <c r="D14" s="30">
        <v>75</v>
      </c>
      <c r="E14" s="30" t="s">
        <v>394</v>
      </c>
      <c r="F14" s="30">
        <v>136</v>
      </c>
      <c r="G14" s="30" t="s">
        <v>394</v>
      </c>
      <c r="H14" s="257">
        <f>AVERAGE(B14:G14)</f>
        <v>105.5</v>
      </c>
    </row>
    <row r="15" spans="1:9" ht="12.75" customHeight="1">
      <c r="A15" s="75" t="s">
        <v>152</v>
      </c>
      <c r="B15" s="30" t="s">
        <v>394</v>
      </c>
      <c r="C15" s="30" t="s">
        <v>394</v>
      </c>
      <c r="D15" s="30">
        <v>498</v>
      </c>
      <c r="E15" s="30" t="s">
        <v>394</v>
      </c>
      <c r="F15" s="30" t="s">
        <v>394</v>
      </c>
      <c r="G15" s="30" t="s">
        <v>394</v>
      </c>
      <c r="H15" s="257">
        <f t="shared" ref="H15:H19" si="0">AVERAGE(B15:G15)</f>
        <v>498</v>
      </c>
    </row>
    <row r="16" spans="1:9" ht="12.75" customHeight="1">
      <c r="A16" s="2" t="s">
        <v>153</v>
      </c>
      <c r="B16" s="30" t="s">
        <v>394</v>
      </c>
      <c r="C16" s="30" t="s">
        <v>394</v>
      </c>
      <c r="D16" s="30" t="s">
        <v>394</v>
      </c>
      <c r="E16" s="30" t="s">
        <v>394</v>
      </c>
      <c r="F16" s="30" t="s">
        <v>394</v>
      </c>
      <c r="G16" s="30">
        <v>3400</v>
      </c>
      <c r="H16" s="257">
        <f t="shared" si="0"/>
        <v>3400</v>
      </c>
    </row>
    <row r="17" spans="1:8" ht="12.75" customHeight="1">
      <c r="A17" s="2" t="s">
        <v>17</v>
      </c>
      <c r="B17" s="30" t="s">
        <v>394</v>
      </c>
      <c r="C17" s="30" t="s">
        <v>394</v>
      </c>
      <c r="D17" s="30" t="s">
        <v>394</v>
      </c>
      <c r="E17" s="30" t="s">
        <v>394</v>
      </c>
      <c r="F17" s="30" t="s">
        <v>394</v>
      </c>
      <c r="G17" s="30">
        <v>240</v>
      </c>
      <c r="H17" s="257">
        <f t="shared" si="0"/>
        <v>240</v>
      </c>
    </row>
    <row r="18" spans="1:8" ht="12.75" customHeight="1">
      <c r="A18" s="2" t="s">
        <v>154</v>
      </c>
      <c r="B18" s="30">
        <v>540</v>
      </c>
      <c r="C18" s="30">
        <v>475</v>
      </c>
      <c r="D18" s="30" t="s">
        <v>394</v>
      </c>
      <c r="E18" s="30" t="s">
        <v>394</v>
      </c>
      <c r="F18" s="30">
        <v>451</v>
      </c>
      <c r="G18" s="30" t="s">
        <v>394</v>
      </c>
      <c r="H18" s="257">
        <f t="shared" si="0"/>
        <v>488.66666666666669</v>
      </c>
    </row>
    <row r="19" spans="1:8" ht="12.75" customHeight="1">
      <c r="A19" s="73" t="s">
        <v>51</v>
      </c>
      <c r="B19" s="149" t="s">
        <v>394</v>
      </c>
      <c r="C19" s="149" t="s">
        <v>394</v>
      </c>
      <c r="D19" s="149" t="s">
        <v>394</v>
      </c>
      <c r="E19" s="149" t="s">
        <v>394</v>
      </c>
      <c r="F19" s="149" t="s">
        <v>394</v>
      </c>
      <c r="G19" s="149">
        <v>1000</v>
      </c>
      <c r="H19" s="273">
        <f t="shared" si="0"/>
        <v>1000</v>
      </c>
    </row>
    <row r="20" spans="1:8" ht="12.75" customHeight="1">
      <c r="A20" s="3" t="s">
        <v>847</v>
      </c>
      <c r="B20" s="30"/>
      <c r="C20" s="30"/>
      <c r="D20" s="30"/>
      <c r="E20" s="30"/>
      <c r="F20" s="30"/>
      <c r="G20" s="30"/>
    </row>
    <row r="21" spans="1:8" ht="12.75" customHeight="1">
      <c r="A21" s="3" t="s">
        <v>848</v>
      </c>
      <c r="B21" s="30"/>
      <c r="C21" s="30"/>
      <c r="D21" s="30"/>
      <c r="E21" s="30"/>
      <c r="F21" s="30"/>
      <c r="G21" s="30"/>
    </row>
    <row r="22" spans="1:8" ht="12.75" customHeight="1">
      <c r="A22" s="3" t="s">
        <v>185</v>
      </c>
      <c r="B22" s="30"/>
      <c r="C22" s="30"/>
      <c r="D22" s="30"/>
      <c r="E22" s="30"/>
      <c r="F22" s="30"/>
      <c r="G22" s="30"/>
    </row>
    <row r="23" spans="1:8" ht="12.75" customHeight="1">
      <c r="A23" s="3" t="s">
        <v>187</v>
      </c>
      <c r="B23" s="30"/>
      <c r="C23" s="30"/>
      <c r="D23" s="30"/>
      <c r="E23" s="30"/>
      <c r="F23" s="30"/>
      <c r="G23" s="30"/>
    </row>
    <row r="24" spans="1:8" ht="12.75" customHeight="1">
      <c r="A24" s="3" t="s">
        <v>849</v>
      </c>
      <c r="B24" s="30"/>
      <c r="C24" s="30"/>
      <c r="D24" s="30"/>
      <c r="E24" s="30"/>
      <c r="F24" s="30"/>
      <c r="G24" s="30"/>
    </row>
    <row r="25" spans="1:8" ht="12.75" customHeight="1">
      <c r="A25" s="3" t="s">
        <v>182</v>
      </c>
    </row>
    <row r="26" spans="1:8" ht="12.75" customHeight="1">
      <c r="A26" s="3" t="s">
        <v>850</v>
      </c>
    </row>
    <row r="27" spans="1:8" ht="12.75" customHeight="1">
      <c r="A27" s="5" t="s">
        <v>183</v>
      </c>
      <c r="B27" s="234"/>
      <c r="C27" s="234"/>
    </row>
    <row r="28" spans="1:8" ht="12.75" customHeight="1">
      <c r="A28" s="10" t="s">
        <v>186</v>
      </c>
    </row>
    <row r="29" spans="1:8" ht="12.75" customHeight="1">
      <c r="A29" s="5" t="s">
        <v>851</v>
      </c>
    </row>
    <row r="30" spans="1:8" ht="12.75" customHeight="1"/>
    <row r="31" spans="1:8" ht="12.75" customHeight="1">
      <c r="A31" s="5"/>
      <c r="B31" s="234"/>
      <c r="C31" s="234"/>
      <c r="D31" s="234"/>
    </row>
    <row r="32" spans="1:8" ht="12.75" customHeight="1"/>
    <row r="33" spans="1:8" ht="13.5" customHeight="1"/>
    <row r="34" spans="1:8" ht="13.5" customHeight="1">
      <c r="B34" s="234"/>
      <c r="C34" s="234"/>
      <c r="D34" s="234"/>
    </row>
    <row r="35" spans="1:8" s="5" customFormat="1" ht="13.5" customHeight="1">
      <c r="B35" s="234"/>
      <c r="C35" s="234"/>
      <c r="D35" s="234"/>
      <c r="E35" s="234"/>
      <c r="F35" s="234"/>
      <c r="G35" s="234"/>
      <c r="H35" s="234"/>
    </row>
    <row r="36" spans="1:8" ht="13.5" customHeight="1">
      <c r="A36" s="5"/>
      <c r="B36" s="234"/>
      <c r="C36" s="234"/>
      <c r="D36" s="234"/>
    </row>
    <row r="37" spans="1:8" ht="13.5" customHeight="1">
      <c r="B37" s="234"/>
      <c r="C37" s="234"/>
      <c r="D37" s="234"/>
    </row>
    <row r="38" spans="1:8" ht="13.5" customHeight="1">
      <c r="A38" s="5"/>
      <c r="B38" s="234"/>
      <c r="C38" s="234"/>
      <c r="D38" s="234"/>
    </row>
    <row r="39" spans="1:8" s="5" customFormat="1" ht="13.5" customHeight="1">
      <c r="B39" s="234"/>
      <c r="C39" s="234"/>
      <c r="D39" s="234"/>
      <c r="E39" s="234"/>
      <c r="F39" s="234"/>
      <c r="G39" s="234"/>
      <c r="H39" s="234"/>
    </row>
    <row r="40" spans="1:8" ht="13.5" customHeight="1">
      <c r="A40" s="5"/>
      <c r="B40" s="234"/>
      <c r="C40" s="234"/>
      <c r="D40" s="234"/>
    </row>
    <row r="41" spans="1:8" ht="13.5" customHeight="1">
      <c r="A41" s="5"/>
      <c r="B41" s="234"/>
      <c r="C41" s="234"/>
      <c r="D41" s="234"/>
    </row>
    <row r="42" spans="1:8" ht="13.5" customHeight="1">
      <c r="A42" s="5"/>
      <c r="B42" s="234"/>
      <c r="C42" s="234"/>
      <c r="D42" s="234"/>
    </row>
  </sheetData>
  <mergeCells count="4">
    <mergeCell ref="D9:D10"/>
    <mergeCell ref="H9:H10"/>
    <mergeCell ref="F10:F11"/>
    <mergeCell ref="E11:E12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56"/>
  <sheetViews>
    <sheetView zoomScaleNormal="100" workbookViewId="0">
      <selection activeCell="C23" sqref="C23"/>
    </sheetView>
  </sheetViews>
  <sheetFormatPr defaultRowHeight="15"/>
  <cols>
    <col min="1" max="1" width="23.28515625" style="1" customWidth="1"/>
    <col min="2" max="2" width="8.7109375" style="1" customWidth="1"/>
    <col min="3" max="3" width="7.42578125" style="1" customWidth="1"/>
    <col min="4" max="4" width="10.28515625" style="1" customWidth="1"/>
    <col min="5" max="5" width="13.5703125" style="53" customWidth="1"/>
    <col min="6" max="6" width="14.28515625" style="1" customWidth="1"/>
    <col min="7" max="7" width="9.140625" style="1" customWidth="1"/>
    <col min="8" max="8" width="11.7109375" style="1" customWidth="1"/>
    <col min="9" max="9" width="10.140625" style="1" customWidth="1"/>
    <col min="12" max="12" width="27.140625" style="1" customWidth="1"/>
    <col min="13" max="16384" width="9.140625" style="1"/>
  </cols>
  <sheetData>
    <row r="1" spans="1:14" s="11" customFormat="1" ht="13.5" customHeight="1">
      <c r="A1" s="35" t="s">
        <v>673</v>
      </c>
      <c r="B1" s="12"/>
      <c r="C1" s="12"/>
      <c r="D1" s="12"/>
      <c r="E1" s="62"/>
      <c r="F1" s="12"/>
      <c r="G1" s="36"/>
      <c r="H1" s="12"/>
      <c r="I1" s="12"/>
      <c r="L1" s="36"/>
      <c r="M1" s="36"/>
    </row>
    <row r="2" spans="1:14" ht="45.75" customHeight="1">
      <c r="A2" s="28" t="s">
        <v>159</v>
      </c>
      <c r="B2" s="18" t="s">
        <v>676</v>
      </c>
      <c r="C2" s="18" t="s">
        <v>677</v>
      </c>
      <c r="D2" s="171" t="s">
        <v>678</v>
      </c>
      <c r="E2" s="171" t="s">
        <v>679</v>
      </c>
      <c r="F2" s="171" t="s">
        <v>680</v>
      </c>
      <c r="G2" s="171" t="s">
        <v>681</v>
      </c>
      <c r="H2" s="171" t="s">
        <v>682</v>
      </c>
      <c r="I2" s="171" t="s">
        <v>683</v>
      </c>
      <c r="J2" s="97"/>
      <c r="K2" s="97"/>
    </row>
    <row r="3" spans="1:14" s="53" customFormat="1" ht="12.75" customHeight="1">
      <c r="A3" s="7" t="s">
        <v>15</v>
      </c>
      <c r="B3" s="15">
        <v>3366</v>
      </c>
      <c r="C3" s="15">
        <v>63</v>
      </c>
      <c r="D3" s="135">
        <f>(B3*100*C3)/100000</f>
        <v>212.05799999999999</v>
      </c>
      <c r="E3" s="15">
        <v>12.4</v>
      </c>
      <c r="F3" s="15">
        <v>24.7</v>
      </c>
      <c r="G3" s="135">
        <f>(B3*100*F3)/100000</f>
        <v>83.140199999999993</v>
      </c>
      <c r="H3" s="21">
        <v>0.37</v>
      </c>
      <c r="I3" s="21">
        <f>(B3*100*H3)/100000</f>
        <v>1.24542</v>
      </c>
      <c r="J3" s="139"/>
      <c r="K3" s="139"/>
      <c r="L3" s="5"/>
    </row>
    <row r="4" spans="1:14" ht="12.75" customHeight="1">
      <c r="A4" s="2" t="s">
        <v>166</v>
      </c>
      <c r="B4" s="134">
        <v>640</v>
      </c>
      <c r="C4" s="175">
        <v>122</v>
      </c>
      <c r="D4" s="19">
        <f>(B4*100*C4)/100000</f>
        <v>78.08</v>
      </c>
      <c r="E4" s="20">
        <v>27</v>
      </c>
      <c r="F4" s="20">
        <v>54</v>
      </c>
      <c r="G4" s="173">
        <f>(B4*100*F4)/100000</f>
        <v>34.56</v>
      </c>
      <c r="H4" s="21">
        <v>0.56000000000000005</v>
      </c>
      <c r="I4" s="21">
        <f>(B4*100*H4)/100000</f>
        <v>0.3584</v>
      </c>
      <c r="L4" s="3"/>
    </row>
    <row r="5" spans="1:14" s="53" customFormat="1" ht="12.75" customHeight="1">
      <c r="A5" s="7" t="s">
        <v>167</v>
      </c>
      <c r="B5" s="15">
        <v>1330</v>
      </c>
      <c r="C5" s="15">
        <v>93</v>
      </c>
      <c r="D5" s="135">
        <f>(B5*100*C5)/100000</f>
        <v>123.69</v>
      </c>
      <c r="E5" s="20">
        <v>26</v>
      </c>
      <c r="F5" s="20">
        <v>51.9</v>
      </c>
      <c r="G5" s="135">
        <f>(B5*100*F5)/100000</f>
        <v>69.027000000000001</v>
      </c>
      <c r="H5" s="21">
        <v>0.52</v>
      </c>
      <c r="I5" s="21">
        <f>(B5*100*H5)/100000</f>
        <v>0.69159999999999999</v>
      </c>
      <c r="J5" s="139"/>
      <c r="K5" s="139"/>
      <c r="L5" s="5"/>
    </row>
    <row r="6" spans="1:14" ht="12.75" customHeight="1">
      <c r="A6" s="2" t="s">
        <v>145</v>
      </c>
      <c r="B6" s="134">
        <v>2601</v>
      </c>
      <c r="C6" s="172">
        <f>77</f>
        <v>77</v>
      </c>
      <c r="D6" s="19">
        <f t="shared" ref="D6:D13" si="0">(B6*100*C6)/100000</f>
        <v>200.27699999999999</v>
      </c>
      <c r="E6" s="20">
        <v>19.2</v>
      </c>
      <c r="F6" s="23">
        <v>57.7</v>
      </c>
      <c r="G6" s="19">
        <f t="shared" ref="G6:G13" si="1">(B6*100*F6)/100000</f>
        <v>150.07769999999999</v>
      </c>
      <c r="H6" s="65">
        <v>0.83</v>
      </c>
      <c r="I6" s="65">
        <f t="shared" ref="I6:I14" si="2">(B6*100*H6)/100000</f>
        <v>2.15883</v>
      </c>
      <c r="L6" s="5"/>
    </row>
    <row r="7" spans="1:14" ht="12.75" customHeight="1">
      <c r="A7" s="165" t="s">
        <v>171</v>
      </c>
      <c r="B7" s="40">
        <v>1351</v>
      </c>
      <c r="C7" s="40">
        <f>AVERAGE(77,42)</f>
        <v>59.5</v>
      </c>
      <c r="D7" s="19">
        <f t="shared" si="0"/>
        <v>80.384500000000003</v>
      </c>
      <c r="E7" s="20">
        <f>AVERAGE(19.2,1.87)</f>
        <v>10.535</v>
      </c>
      <c r="F7" s="23">
        <f>E7*3</f>
        <v>31.605</v>
      </c>
      <c r="G7" s="23">
        <f t="shared" si="1"/>
        <v>42.698354999999999</v>
      </c>
      <c r="H7" s="65">
        <f>AVERAGE(0.74,0.83)</f>
        <v>0.78499999999999992</v>
      </c>
      <c r="I7" s="65">
        <f t="shared" si="2"/>
        <v>1.0605349999999998</v>
      </c>
      <c r="L7" s="39"/>
    </row>
    <row r="8" spans="1:14" ht="12.75" customHeight="1">
      <c r="A8" s="165" t="s">
        <v>169</v>
      </c>
      <c r="B8" s="40">
        <v>106</v>
      </c>
      <c r="C8" s="40">
        <v>105</v>
      </c>
      <c r="D8" s="23">
        <f t="shared" si="0"/>
        <v>11.13</v>
      </c>
      <c r="E8" s="20">
        <v>32.6</v>
      </c>
      <c r="F8" s="23">
        <v>97.7</v>
      </c>
      <c r="G8" s="23">
        <f t="shared" si="1"/>
        <v>10.356199999999999</v>
      </c>
      <c r="H8" s="65">
        <v>0.53</v>
      </c>
      <c r="I8" s="154">
        <f t="shared" si="2"/>
        <v>5.6180000000000001E-2</v>
      </c>
      <c r="L8" s="3"/>
      <c r="N8" s="125"/>
    </row>
    <row r="9" spans="1:14" ht="12.75" customHeight="1">
      <c r="A9" s="165" t="s">
        <v>168</v>
      </c>
      <c r="B9" s="134">
        <v>43</v>
      </c>
      <c r="C9" s="172">
        <v>255</v>
      </c>
      <c r="D9" s="155">
        <f t="shared" si="0"/>
        <v>10.965</v>
      </c>
      <c r="E9" s="135">
        <v>161</v>
      </c>
      <c r="F9" s="19">
        <v>321</v>
      </c>
      <c r="G9" s="155">
        <f>(B9*100*F9)/100000</f>
        <v>13.803000000000001</v>
      </c>
      <c r="H9" s="65">
        <v>0.02</v>
      </c>
      <c r="I9" s="156">
        <f t="shared" si="2"/>
        <v>8.5999999999999998E-4</v>
      </c>
    </row>
    <row r="10" spans="1:14" ht="12.75" customHeight="1">
      <c r="A10" s="165" t="s">
        <v>170</v>
      </c>
      <c r="B10" s="134">
        <v>39</v>
      </c>
      <c r="C10" s="172">
        <v>189</v>
      </c>
      <c r="D10" s="23">
        <f t="shared" si="0"/>
        <v>7.3710000000000004</v>
      </c>
      <c r="E10" s="21">
        <v>5.56</v>
      </c>
      <c r="F10" s="23">
        <v>11.1</v>
      </c>
      <c r="G10" s="65">
        <f t="shared" si="1"/>
        <v>0.43290000000000001</v>
      </c>
      <c r="H10" s="23">
        <v>1</v>
      </c>
      <c r="I10" s="154">
        <f t="shared" si="2"/>
        <v>3.9E-2</v>
      </c>
      <c r="L10" s="3"/>
    </row>
    <row r="11" spans="1:14" ht="12.75" customHeight="1">
      <c r="A11" s="2" t="s">
        <v>17</v>
      </c>
      <c r="B11" s="15">
        <v>240</v>
      </c>
      <c r="C11" s="172">
        <v>135</v>
      </c>
      <c r="D11" s="19">
        <f t="shared" si="0"/>
        <v>32.4</v>
      </c>
      <c r="E11" s="20">
        <v>44.8</v>
      </c>
      <c r="F11" s="23">
        <v>89.6</v>
      </c>
      <c r="G11" s="23">
        <f t="shared" si="1"/>
        <v>21.504000000000001</v>
      </c>
      <c r="H11" s="65">
        <v>0.91</v>
      </c>
      <c r="I11" s="65">
        <f t="shared" si="2"/>
        <v>0.21840000000000001</v>
      </c>
      <c r="L11" s="3"/>
    </row>
    <row r="12" spans="1:14" ht="12.75" customHeight="1">
      <c r="A12" s="2" t="s">
        <v>16</v>
      </c>
      <c r="B12" s="134">
        <v>489</v>
      </c>
      <c r="C12" s="172">
        <v>102</v>
      </c>
      <c r="D12" s="19">
        <f>(B12*100*C12)/100000</f>
        <v>49.878</v>
      </c>
      <c r="E12" s="20">
        <v>25.7</v>
      </c>
      <c r="F12" s="23">
        <v>51.4</v>
      </c>
      <c r="G12" s="23">
        <f>(B12*100*F12)/100000</f>
        <v>25.134599999999999</v>
      </c>
      <c r="H12" s="65">
        <v>0.75</v>
      </c>
      <c r="I12" s="154">
        <f>(B12*100*H12)/100000</f>
        <v>0.36675000000000002</v>
      </c>
      <c r="L12" s="3"/>
    </row>
    <row r="13" spans="1:14" s="37" customFormat="1" ht="12.75" customHeight="1">
      <c r="A13" s="107" t="s">
        <v>51</v>
      </c>
      <c r="B13" s="76">
        <v>1000</v>
      </c>
      <c r="C13" s="76">
        <v>38</v>
      </c>
      <c r="D13" s="69">
        <f t="shared" si="0"/>
        <v>38</v>
      </c>
      <c r="E13" s="22">
        <v>7.5</v>
      </c>
      <c r="F13" s="76">
        <v>22.6</v>
      </c>
      <c r="G13" s="70">
        <f t="shared" si="1"/>
        <v>22.6</v>
      </c>
      <c r="H13" s="68">
        <v>0.65</v>
      </c>
      <c r="I13" s="68">
        <f t="shared" si="2"/>
        <v>0.65</v>
      </c>
      <c r="J13" s="77"/>
      <c r="K13" s="77"/>
      <c r="L13" s="6"/>
    </row>
    <row r="14" spans="1:14" s="37" customFormat="1" ht="12.75" customHeight="1">
      <c r="A14" s="107" t="s">
        <v>181</v>
      </c>
      <c r="B14" s="76">
        <v>3400</v>
      </c>
      <c r="C14" s="76">
        <v>182</v>
      </c>
      <c r="D14" s="157">
        <f>(B14*100*C14)/100000</f>
        <v>618.79999999999995</v>
      </c>
      <c r="E14" s="16">
        <v>48.7</v>
      </c>
      <c r="F14" s="76">
        <v>97.3</v>
      </c>
      <c r="G14" s="157">
        <f>(B14*100*F14)/100000</f>
        <v>330.82</v>
      </c>
      <c r="H14" s="68">
        <v>0.2</v>
      </c>
      <c r="I14" s="158">
        <f t="shared" si="2"/>
        <v>0.68</v>
      </c>
      <c r="J14" s="34"/>
    </row>
    <row r="15" spans="1:14" s="37" customFormat="1" ht="12.75" customHeight="1">
      <c r="A15" s="164"/>
      <c r="B15" s="159"/>
      <c r="C15" s="159"/>
      <c r="D15" s="160"/>
      <c r="E15" s="160"/>
      <c r="F15" s="159"/>
      <c r="G15" s="160"/>
      <c r="H15" s="159"/>
      <c r="I15" s="160"/>
      <c r="J15" s="42"/>
    </row>
    <row r="16" spans="1:14" s="53" customFormat="1" ht="12.75" customHeight="1">
      <c r="A16" s="166" t="s">
        <v>192</v>
      </c>
      <c r="B16" s="81" t="s">
        <v>394</v>
      </c>
      <c r="C16" s="81" t="s">
        <v>394</v>
      </c>
      <c r="D16" s="44">
        <f>SUM(D3:D6,D11:D13)</f>
        <v>734.38300000000004</v>
      </c>
      <c r="E16" s="81" t="s">
        <v>394</v>
      </c>
      <c r="F16" s="81" t="s">
        <v>394</v>
      </c>
      <c r="G16" s="135">
        <f>SUM(G3:G6,G11:G13)</f>
        <v>406.04349999999999</v>
      </c>
      <c r="H16" s="81" t="s">
        <v>394</v>
      </c>
      <c r="I16" s="67">
        <f>SUM(I3:I6,I11:I13)</f>
        <v>5.6894</v>
      </c>
      <c r="J16" s="139"/>
      <c r="K16" s="139"/>
    </row>
    <row r="17" spans="1:12" s="53" customFormat="1" ht="12.75" customHeight="1">
      <c r="A17" s="167" t="s">
        <v>189</v>
      </c>
      <c r="B17" s="111" t="s">
        <v>394</v>
      </c>
      <c r="C17" s="111" t="s">
        <v>394</v>
      </c>
      <c r="D17" s="161">
        <f>SUM(D3:D6, D11:D13, D14:D14)</f>
        <v>1353.183</v>
      </c>
      <c r="E17" s="111" t="s">
        <v>394</v>
      </c>
      <c r="F17" s="111" t="s">
        <v>394</v>
      </c>
      <c r="G17" s="162">
        <f>SUM(G3:G6, G11:G13, G14:G14)</f>
        <v>736.86349999999993</v>
      </c>
      <c r="H17" s="111" t="s">
        <v>394</v>
      </c>
      <c r="I17" s="163">
        <f>SUM(I3:I6, I11:I13, I14:I14)</f>
        <v>6.3693999999999997</v>
      </c>
      <c r="J17" s="42"/>
      <c r="K17" s="139"/>
    </row>
    <row r="18" spans="1:12" s="194" customFormat="1" ht="12.75" customHeight="1">
      <c r="A18" s="8" t="s">
        <v>845</v>
      </c>
      <c r="B18" s="43"/>
      <c r="C18" s="43"/>
      <c r="D18" s="44"/>
      <c r="E18" s="45"/>
      <c r="F18" s="43"/>
      <c r="G18" s="44"/>
      <c r="H18" s="43"/>
      <c r="I18" s="67"/>
      <c r="J18" s="192"/>
      <c r="K18" s="193"/>
    </row>
    <row r="19" spans="1:12" s="194" customFormat="1" ht="12.75" customHeight="1">
      <c r="A19" s="194" t="s">
        <v>844</v>
      </c>
      <c r="B19" s="43"/>
      <c r="C19" s="43"/>
      <c r="D19" s="44"/>
      <c r="E19" s="45"/>
      <c r="F19" s="43"/>
      <c r="G19" s="44"/>
      <c r="H19" s="43"/>
      <c r="I19" s="67"/>
      <c r="J19" s="192"/>
      <c r="K19" s="193"/>
    </row>
    <row r="20" spans="1:12" s="194" customFormat="1" ht="12.75" customHeight="1">
      <c r="A20" s="2" t="s">
        <v>843</v>
      </c>
      <c r="B20" s="43"/>
      <c r="C20" s="43"/>
      <c r="D20" s="44"/>
      <c r="E20" s="45"/>
      <c r="F20" s="43"/>
      <c r="G20" s="44"/>
      <c r="H20" s="43"/>
      <c r="I20" s="67"/>
      <c r="J20" s="192"/>
      <c r="K20" s="193"/>
    </row>
    <row r="21" spans="1:12" s="194" customFormat="1" ht="12.75" customHeight="1">
      <c r="A21" s="8" t="s">
        <v>188</v>
      </c>
      <c r="B21" s="43"/>
      <c r="C21" s="43"/>
      <c r="E21" s="45"/>
      <c r="F21" s="43"/>
      <c r="H21" s="43"/>
      <c r="J21" s="192"/>
      <c r="K21" s="193"/>
    </row>
    <row r="22" spans="1:12" s="194" customFormat="1" ht="12.75" customHeight="1">
      <c r="A22" s="8" t="s">
        <v>842</v>
      </c>
      <c r="B22" s="43"/>
      <c r="C22" s="43"/>
      <c r="D22" s="44"/>
      <c r="E22" s="45"/>
      <c r="F22" s="43"/>
      <c r="G22" s="44"/>
      <c r="H22" s="43"/>
      <c r="I22" s="67"/>
      <c r="J22" s="192"/>
      <c r="K22" s="193"/>
    </row>
    <row r="23" spans="1:12" s="194" customFormat="1" ht="12.75" customHeight="1">
      <c r="A23" s="2" t="s">
        <v>841</v>
      </c>
      <c r="B23" s="43"/>
      <c r="C23" s="43"/>
      <c r="D23" s="44"/>
      <c r="E23" s="45"/>
      <c r="F23" s="43"/>
      <c r="G23" s="44"/>
      <c r="H23" s="43"/>
      <c r="I23" s="67"/>
      <c r="J23" s="192"/>
      <c r="K23" s="193"/>
    </row>
    <row r="24" spans="1:12" s="194" customFormat="1" ht="12.75" customHeight="1">
      <c r="A24" s="194" t="s">
        <v>839</v>
      </c>
      <c r="B24" s="43"/>
      <c r="C24" s="43"/>
      <c r="D24" s="44"/>
      <c r="E24" s="45"/>
      <c r="F24" s="43"/>
      <c r="G24" s="44"/>
      <c r="H24" s="43"/>
      <c r="I24" s="43"/>
      <c r="J24" s="193"/>
      <c r="K24" s="193"/>
      <c r="L24" s="192"/>
    </row>
    <row r="25" spans="1:12" s="194" customFormat="1" ht="12.75" customHeight="1">
      <c r="A25" s="194" t="s">
        <v>838</v>
      </c>
      <c r="B25" s="43"/>
      <c r="C25" s="43"/>
      <c r="D25" s="44"/>
      <c r="E25" s="45"/>
      <c r="F25" s="43"/>
      <c r="G25" s="44"/>
      <c r="H25" s="43"/>
      <c r="I25" s="43"/>
      <c r="J25" s="193"/>
      <c r="K25" s="193"/>
      <c r="L25" s="192"/>
    </row>
    <row r="26" spans="1:12" s="194" customFormat="1" ht="12.75" customHeight="1">
      <c r="A26" s="195" t="s">
        <v>700</v>
      </c>
      <c r="B26" s="43"/>
      <c r="C26" s="43"/>
      <c r="D26" s="44"/>
      <c r="E26" s="45"/>
      <c r="F26" s="43"/>
      <c r="G26" s="44"/>
      <c r="H26" s="43"/>
      <c r="I26" s="43"/>
      <c r="J26" s="193"/>
      <c r="K26" s="193"/>
      <c r="L26" s="192"/>
    </row>
    <row r="27" spans="1:12" s="194" customFormat="1" ht="12.75" customHeight="1">
      <c r="A27" s="195" t="s">
        <v>840</v>
      </c>
      <c r="B27" s="43"/>
      <c r="C27" s="43"/>
      <c r="D27" s="44"/>
      <c r="E27" s="45"/>
      <c r="F27" s="43"/>
      <c r="G27" s="44"/>
      <c r="H27" s="43"/>
      <c r="I27" s="43"/>
      <c r="J27" s="193"/>
      <c r="K27" s="193"/>
      <c r="L27" s="192"/>
    </row>
    <row r="28" spans="1:12" ht="12.75" customHeight="1">
      <c r="B28" s="43"/>
      <c r="C28" s="43"/>
      <c r="D28" s="44"/>
      <c r="E28" s="45"/>
      <c r="F28" s="43"/>
      <c r="G28" s="44"/>
      <c r="H28" s="43"/>
      <c r="I28" s="43"/>
      <c r="L28" s="42"/>
    </row>
    <row r="29" spans="1:12" ht="12.75" customHeight="1">
      <c r="B29" s="43"/>
      <c r="C29" s="43"/>
      <c r="D29" s="44"/>
      <c r="E29" s="45"/>
      <c r="F29" s="43"/>
      <c r="G29" s="44"/>
      <c r="H29" s="43"/>
      <c r="I29" s="43"/>
      <c r="L29" s="42"/>
    </row>
    <row r="30" spans="1:12" ht="12.75" customHeight="1">
      <c r="B30" s="43"/>
      <c r="C30" s="43"/>
      <c r="D30" s="44"/>
      <c r="E30" s="45"/>
      <c r="F30" s="197"/>
      <c r="G30" s="44"/>
      <c r="H30" s="43"/>
      <c r="I30" s="43"/>
      <c r="L30" s="42"/>
    </row>
    <row r="31" spans="1:12" ht="12.75" customHeight="1">
      <c r="B31" s="43"/>
      <c r="C31" s="43"/>
      <c r="D31" s="44"/>
      <c r="E31" s="45"/>
      <c r="F31" s="43"/>
      <c r="G31" s="44"/>
      <c r="H31" s="43"/>
      <c r="I31" s="43"/>
      <c r="L31" s="42"/>
    </row>
    <row r="32" spans="1:12" ht="12.75" customHeight="1">
      <c r="B32" s="43"/>
      <c r="C32" s="43"/>
      <c r="D32" s="44"/>
      <c r="E32" s="45"/>
      <c r="F32" s="43"/>
      <c r="G32" s="44"/>
      <c r="H32" s="43"/>
      <c r="I32" s="43"/>
      <c r="L32" s="42"/>
    </row>
    <row r="33" spans="1:12" ht="13.5" customHeight="1">
      <c r="B33" s="43"/>
      <c r="C33" s="43"/>
      <c r="D33" s="44"/>
      <c r="E33" s="45"/>
      <c r="F33" s="43"/>
      <c r="G33" s="44"/>
      <c r="H33" s="43"/>
      <c r="I33" s="43"/>
      <c r="L33" s="42"/>
    </row>
    <row r="34" spans="1:12" ht="13.5" customHeight="1">
      <c r="A34" s="9"/>
      <c r="B34" s="43"/>
      <c r="C34" s="43"/>
      <c r="D34" s="44"/>
      <c r="E34" s="45"/>
      <c r="F34" s="43"/>
      <c r="G34" s="44"/>
      <c r="H34" s="43"/>
      <c r="I34" s="43"/>
      <c r="L34" s="42"/>
    </row>
    <row r="35" spans="1:12" ht="13.5" customHeight="1">
      <c r="B35" s="43"/>
      <c r="C35" s="43"/>
      <c r="D35" s="44"/>
      <c r="E35" s="45"/>
      <c r="F35" s="43"/>
      <c r="G35" s="44"/>
      <c r="H35" s="43"/>
      <c r="I35" s="43"/>
      <c r="L35" s="42"/>
    </row>
    <row r="36" spans="1:12" ht="13.5" customHeight="1">
      <c r="A36" s="9"/>
      <c r="B36" s="43"/>
      <c r="C36" s="43"/>
      <c r="D36" s="44"/>
      <c r="E36" s="45"/>
      <c r="F36" s="43"/>
      <c r="G36" s="44"/>
      <c r="H36" s="43"/>
      <c r="I36" s="43"/>
      <c r="L36" s="42"/>
    </row>
    <row r="37" spans="1:12" ht="13.5" customHeight="1">
      <c r="B37" s="43"/>
      <c r="C37" s="43"/>
      <c r="D37" s="44"/>
      <c r="E37" s="45"/>
      <c r="F37" s="43"/>
      <c r="G37" s="44"/>
      <c r="H37" s="43"/>
      <c r="I37" s="43"/>
      <c r="L37" s="42"/>
    </row>
    <row r="38" spans="1:12" ht="13.5" customHeight="1">
      <c r="B38" s="43"/>
      <c r="C38" s="43"/>
      <c r="D38" s="44"/>
      <c r="E38" s="45"/>
      <c r="F38" s="43"/>
      <c r="G38" s="44"/>
      <c r="H38" s="43"/>
      <c r="I38" s="43"/>
      <c r="L38" s="42"/>
    </row>
    <row r="39" spans="1:12" ht="13.5" customHeight="1">
      <c r="A39" s="10"/>
      <c r="B39" s="43"/>
      <c r="C39" s="43"/>
      <c r="D39" s="44"/>
      <c r="E39" s="45"/>
      <c r="F39" s="43"/>
      <c r="G39" s="44"/>
      <c r="H39" s="43"/>
      <c r="I39" s="43"/>
      <c r="L39" s="42"/>
    </row>
    <row r="40" spans="1:12" ht="13.5" customHeight="1">
      <c r="A40" s="3"/>
      <c r="B40" s="43"/>
      <c r="C40" s="43"/>
      <c r="D40" s="44"/>
      <c r="E40" s="45"/>
      <c r="F40" s="43"/>
      <c r="G40" s="44"/>
      <c r="H40" s="43"/>
      <c r="I40" s="43"/>
      <c r="L40" s="42"/>
    </row>
    <row r="41" spans="1:12" ht="13.5" customHeight="1">
      <c r="A41" s="3"/>
      <c r="B41" s="43"/>
      <c r="C41" s="43"/>
      <c r="D41" s="44"/>
      <c r="E41" s="45"/>
      <c r="F41" s="43"/>
      <c r="G41" s="44"/>
      <c r="H41" s="43"/>
      <c r="I41" s="43"/>
      <c r="L41" s="42"/>
    </row>
    <row r="42" spans="1:12" ht="13.5" customHeight="1">
      <c r="B42" s="43"/>
      <c r="C42" s="43"/>
      <c r="D42" s="44"/>
      <c r="E42" s="45"/>
      <c r="F42" s="43"/>
      <c r="G42" s="44"/>
      <c r="H42" s="43"/>
      <c r="I42" s="43"/>
      <c r="L42" s="42"/>
    </row>
    <row r="43" spans="1:12" ht="13.5" customHeight="1">
      <c r="B43" s="43"/>
      <c r="C43" s="43"/>
      <c r="D43" s="44"/>
      <c r="E43" s="45"/>
      <c r="F43" s="43"/>
      <c r="G43" s="44"/>
      <c r="H43" s="43"/>
      <c r="I43" s="43"/>
      <c r="L43" s="42"/>
    </row>
    <row r="44" spans="1:12" ht="13.5" customHeight="1">
      <c r="B44" s="43"/>
      <c r="C44" s="43"/>
      <c r="D44" s="43"/>
      <c r="E44" s="45"/>
      <c r="F44" s="43"/>
      <c r="G44" s="45"/>
      <c r="H44" s="43"/>
      <c r="I44" s="43"/>
    </row>
    <row r="45" spans="1:12" ht="13.5" customHeight="1">
      <c r="B45" s="43"/>
      <c r="C45" s="43"/>
      <c r="D45" s="43"/>
      <c r="E45" s="45"/>
      <c r="F45" s="43"/>
      <c r="G45" s="45"/>
      <c r="H45" s="43"/>
      <c r="I45" s="43"/>
    </row>
    <row r="46" spans="1:12" ht="13.5" customHeight="1">
      <c r="A46" s="10"/>
    </row>
    <row r="47" spans="1:12" ht="13.5" customHeight="1">
      <c r="A47" s="46"/>
    </row>
    <row r="48" spans="1:12" ht="13.5" customHeight="1">
      <c r="A48" s="10"/>
    </row>
    <row r="49" spans="1:1" ht="13.5" customHeight="1">
      <c r="A49" s="10"/>
    </row>
    <row r="50" spans="1:1" ht="13.5" customHeight="1">
      <c r="A50" s="47"/>
    </row>
    <row r="51" spans="1:1" ht="13.5" customHeight="1"/>
    <row r="52" spans="1:1" ht="13.5" customHeight="1"/>
    <row r="53" spans="1:1" ht="13.5" customHeight="1">
      <c r="A53" s="48"/>
    </row>
    <row r="54" spans="1:1" ht="13.5" customHeight="1"/>
    <row r="55" spans="1:1" ht="13.5" customHeight="1"/>
    <row r="56" spans="1:1" ht="13.5" customHeight="1"/>
  </sheetData>
  <pageMargins left="0.7" right="0.7" top="0.75" bottom="0.75" header="0.3" footer="0.3"/>
  <pageSetup orientation="landscape" horizont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232"/>
  <sheetViews>
    <sheetView tabSelected="1" zoomScaleNormal="100" workbookViewId="0">
      <pane ySplit="4" topLeftCell="A8" activePane="bottomLeft" state="frozenSplit"/>
      <selection pane="bottomLeft" activeCell="E16" sqref="E16"/>
    </sheetView>
  </sheetViews>
  <sheetFormatPr defaultRowHeight="11.25"/>
  <cols>
    <col min="1" max="1" width="9.85546875" style="1" customWidth="1"/>
    <col min="2" max="2" width="7.85546875" style="1" customWidth="1"/>
    <col min="3" max="3" width="39.28515625" style="183" customWidth="1"/>
    <col min="4" max="16384" width="9.140625" style="1"/>
  </cols>
  <sheetData>
    <row r="1" spans="1:4">
      <c r="A1" s="30" t="s">
        <v>597</v>
      </c>
      <c r="B1" s="30"/>
      <c r="C1" s="176"/>
    </row>
    <row r="2" spans="1:4">
      <c r="A2" s="30" t="s">
        <v>940</v>
      </c>
      <c r="B2" s="30"/>
      <c r="C2" s="176"/>
    </row>
    <row r="3" spans="1:4">
      <c r="A3" s="30"/>
      <c r="B3" s="30"/>
      <c r="C3" s="176"/>
    </row>
    <row r="4" spans="1:4">
      <c r="A4" s="28" t="s">
        <v>592</v>
      </c>
      <c r="B4" s="28" t="s">
        <v>662</v>
      </c>
      <c r="C4" s="202" t="s">
        <v>593</v>
      </c>
    </row>
    <row r="5" spans="1:4">
      <c r="A5" s="30">
        <v>1</v>
      </c>
      <c r="B5" s="29" t="s">
        <v>907</v>
      </c>
      <c r="C5" s="201" t="s">
        <v>908</v>
      </c>
    </row>
    <row r="6" spans="1:4">
      <c r="A6" s="30"/>
      <c r="B6" s="30" t="s">
        <v>755</v>
      </c>
      <c r="C6" s="177" t="s">
        <v>758</v>
      </c>
    </row>
    <row r="7" spans="1:4">
      <c r="A7" s="30"/>
      <c r="B7" s="30"/>
      <c r="C7" s="177" t="s">
        <v>846</v>
      </c>
    </row>
    <row r="8" spans="1:4">
      <c r="A8" s="30"/>
      <c r="B8" s="30"/>
      <c r="C8" s="177" t="s">
        <v>869</v>
      </c>
    </row>
    <row r="9" spans="1:4">
      <c r="A9" s="30"/>
      <c r="B9" s="30" t="s">
        <v>756</v>
      </c>
      <c r="C9" s="177" t="s">
        <v>758</v>
      </c>
    </row>
    <row r="10" spans="1:4">
      <c r="A10" s="30"/>
      <c r="B10" s="30"/>
      <c r="C10" s="177" t="s">
        <v>825</v>
      </c>
    </row>
    <row r="11" spans="1:4">
      <c r="A11" s="30"/>
      <c r="B11" s="30"/>
      <c r="C11" s="177" t="s">
        <v>852</v>
      </c>
    </row>
    <row r="12" spans="1:4" ht="12" customHeight="1">
      <c r="A12" s="30"/>
      <c r="B12" s="30"/>
      <c r="C12" s="177" t="s">
        <v>869</v>
      </c>
      <c r="D12" s="196"/>
    </row>
    <row r="13" spans="1:4">
      <c r="A13" s="30"/>
      <c r="B13" s="30" t="s">
        <v>757</v>
      </c>
      <c r="C13" s="74" t="s">
        <v>758</v>
      </c>
    </row>
    <row r="14" spans="1:4">
      <c r="C14" s="183" t="s">
        <v>800</v>
      </c>
    </row>
    <row r="15" spans="1:4">
      <c r="C15" s="183" t="s">
        <v>801</v>
      </c>
    </row>
    <row r="16" spans="1:4">
      <c r="C16" s="177" t="s">
        <v>825</v>
      </c>
    </row>
    <row r="17" spans="3:3">
      <c r="C17" s="177" t="s">
        <v>866</v>
      </c>
    </row>
    <row r="18" spans="3:3">
      <c r="C18" s="177" t="s">
        <v>867</v>
      </c>
    </row>
    <row r="19" spans="3:3">
      <c r="C19" s="177" t="s">
        <v>868</v>
      </c>
    </row>
    <row r="20" spans="3:3">
      <c r="C20" s="177" t="s">
        <v>869</v>
      </c>
    </row>
    <row r="21" spans="3:3">
      <c r="C21" s="177" t="s">
        <v>870</v>
      </c>
    </row>
    <row r="22" spans="3:3">
      <c r="C22" s="177" t="s">
        <v>871</v>
      </c>
    </row>
    <row r="23" spans="3:3">
      <c r="C23" s="177" t="s">
        <v>872</v>
      </c>
    </row>
    <row r="24" spans="3:3">
      <c r="C24" s="177" t="s">
        <v>873</v>
      </c>
    </row>
    <row r="25" spans="3:3">
      <c r="C25" s="177" t="s">
        <v>874</v>
      </c>
    </row>
    <row r="26" spans="3:3">
      <c r="C26" s="177" t="s">
        <v>875</v>
      </c>
    </row>
    <row r="27" spans="3:3">
      <c r="C27" s="177" t="s">
        <v>876</v>
      </c>
    </row>
    <row r="28" spans="3:3">
      <c r="C28" s="177" t="s">
        <v>877</v>
      </c>
    </row>
    <row r="29" spans="3:3">
      <c r="C29" s="177" t="s">
        <v>878</v>
      </c>
    </row>
    <row r="30" spans="3:3">
      <c r="C30" s="177" t="s">
        <v>879</v>
      </c>
    </row>
    <row r="31" spans="3:3">
      <c r="C31" s="177" t="s">
        <v>880</v>
      </c>
    </row>
    <row r="32" spans="3:3">
      <c r="C32" s="177" t="s">
        <v>881</v>
      </c>
    </row>
    <row r="33" spans="1:3">
      <c r="C33" s="177" t="s">
        <v>882</v>
      </c>
    </row>
    <row r="34" spans="1:3">
      <c r="A34" s="30"/>
      <c r="B34" s="30" t="s">
        <v>797</v>
      </c>
      <c r="C34" s="74" t="s">
        <v>798</v>
      </c>
    </row>
    <row r="35" spans="1:3" ht="12.75">
      <c r="A35" s="30"/>
      <c r="B35" s="30"/>
      <c r="C35" s="5" t="s">
        <v>826</v>
      </c>
    </row>
    <row r="36" spans="1:3" ht="12.75">
      <c r="A36" s="30"/>
      <c r="B36" s="30"/>
      <c r="C36" s="5" t="s">
        <v>827</v>
      </c>
    </row>
    <row r="37" spans="1:3" ht="12.75">
      <c r="A37" s="30"/>
      <c r="B37" s="30"/>
      <c r="C37" s="5" t="s">
        <v>828</v>
      </c>
    </row>
    <row r="38" spans="1:3" ht="12.75">
      <c r="A38" s="30"/>
      <c r="B38" s="30"/>
      <c r="C38" s="5" t="s">
        <v>829</v>
      </c>
    </row>
    <row r="39" spans="1:3" ht="12.75">
      <c r="A39" s="30"/>
      <c r="B39" s="30"/>
      <c r="C39" s="5" t="s">
        <v>830</v>
      </c>
    </row>
    <row r="40" spans="1:3" ht="12.75">
      <c r="A40" s="30"/>
      <c r="B40" s="30"/>
      <c r="C40" s="5" t="s">
        <v>831</v>
      </c>
    </row>
    <row r="41" spans="1:3" ht="12.75">
      <c r="A41" s="30"/>
      <c r="B41" s="30"/>
      <c r="C41" s="5" t="s">
        <v>832</v>
      </c>
    </row>
    <row r="42" spans="1:3" ht="12.75">
      <c r="A42" s="30"/>
      <c r="B42" s="30"/>
      <c r="C42" s="8" t="s">
        <v>833</v>
      </c>
    </row>
    <row r="43" spans="1:3" ht="12.75">
      <c r="A43" s="30"/>
      <c r="B43" s="30"/>
      <c r="C43" s="8" t="s">
        <v>836</v>
      </c>
    </row>
    <row r="44" spans="1:3" ht="12.75">
      <c r="A44" s="30"/>
      <c r="B44" s="30"/>
      <c r="C44" s="7" t="s">
        <v>835</v>
      </c>
    </row>
    <row r="45" spans="1:3" ht="12.75">
      <c r="A45" s="30"/>
      <c r="B45" s="30"/>
      <c r="C45" s="8" t="s">
        <v>834</v>
      </c>
    </row>
    <row r="46" spans="1:3" ht="12.75">
      <c r="A46" s="30"/>
      <c r="B46" s="30"/>
      <c r="C46" s="5" t="s">
        <v>837</v>
      </c>
    </row>
    <row r="47" spans="1:3">
      <c r="A47" s="30"/>
      <c r="B47" s="30"/>
      <c r="C47" s="177" t="s">
        <v>869</v>
      </c>
    </row>
    <row r="48" spans="1:3">
      <c r="B48" s="1" t="s">
        <v>799</v>
      </c>
      <c r="C48" s="74" t="s">
        <v>802</v>
      </c>
    </row>
    <row r="49" spans="1:3">
      <c r="C49" s="74" t="s">
        <v>758</v>
      </c>
    </row>
    <row r="50" spans="1:3">
      <c r="B50" s="1" t="s">
        <v>803</v>
      </c>
      <c r="C50" s="183" t="s">
        <v>804</v>
      </c>
    </row>
    <row r="51" spans="1:3">
      <c r="C51" s="177" t="s">
        <v>869</v>
      </c>
    </row>
    <row r="52" spans="1:3">
      <c r="A52" s="133">
        <v>2</v>
      </c>
      <c r="B52" s="1" t="s">
        <v>755</v>
      </c>
      <c r="C52" s="74" t="s">
        <v>824</v>
      </c>
    </row>
    <row r="53" spans="1:3">
      <c r="C53" s="178" t="s">
        <v>825</v>
      </c>
    </row>
    <row r="54" spans="1:3">
      <c r="C54" s="177" t="s">
        <v>869</v>
      </c>
    </row>
    <row r="55" spans="1:3">
      <c r="B55" s="1" t="s">
        <v>756</v>
      </c>
      <c r="C55" s="74" t="s">
        <v>802</v>
      </c>
    </row>
    <row r="56" spans="1:3">
      <c r="B56" s="1" t="s">
        <v>757</v>
      </c>
      <c r="C56" s="177" t="s">
        <v>869</v>
      </c>
    </row>
    <row r="57" spans="1:3">
      <c r="A57" s="133">
        <v>3</v>
      </c>
      <c r="B57" s="1" t="s">
        <v>907</v>
      </c>
      <c r="C57" s="177" t="s">
        <v>938</v>
      </c>
    </row>
    <row r="58" spans="1:3">
      <c r="B58" s="1" t="s">
        <v>907</v>
      </c>
      <c r="C58" s="177" t="s">
        <v>937</v>
      </c>
    </row>
    <row r="59" spans="1:3">
      <c r="A59" s="133">
        <v>5</v>
      </c>
      <c r="B59" s="1" t="s">
        <v>756</v>
      </c>
      <c r="C59" s="179" t="s">
        <v>899</v>
      </c>
    </row>
    <row r="60" spans="1:3">
      <c r="B60" s="1" t="s">
        <v>757</v>
      </c>
      <c r="C60" s="179" t="s">
        <v>898</v>
      </c>
    </row>
    <row r="61" spans="1:3">
      <c r="B61" s="1" t="s">
        <v>894</v>
      </c>
      <c r="C61" s="179" t="s">
        <v>897</v>
      </c>
    </row>
    <row r="62" spans="1:3" ht="22.5">
      <c r="B62" s="1" t="s">
        <v>797</v>
      </c>
      <c r="C62" s="179" t="s">
        <v>896</v>
      </c>
    </row>
    <row r="63" spans="1:3" ht="22.5">
      <c r="B63" s="1" t="s">
        <v>799</v>
      </c>
      <c r="C63" s="74" t="s">
        <v>895</v>
      </c>
    </row>
    <row r="64" spans="1:3">
      <c r="B64" s="1" t="s">
        <v>803</v>
      </c>
      <c r="C64" s="74" t="s">
        <v>901</v>
      </c>
    </row>
    <row r="65" spans="1:3">
      <c r="A65" s="199"/>
      <c r="B65" s="199" t="s">
        <v>900</v>
      </c>
      <c r="C65" s="200" t="s">
        <v>902</v>
      </c>
    </row>
    <row r="66" spans="1:3">
      <c r="C66" s="178"/>
    </row>
    <row r="67" spans="1:3">
      <c r="C67" s="178"/>
    </row>
    <row r="68" spans="1:3">
      <c r="C68" s="178"/>
    </row>
    <row r="69" spans="1:3">
      <c r="C69" s="178"/>
    </row>
    <row r="70" spans="1:3">
      <c r="C70" s="178"/>
    </row>
    <row r="71" spans="1:3">
      <c r="C71" s="179"/>
    </row>
    <row r="72" spans="1:3">
      <c r="C72" s="179"/>
    </row>
    <row r="73" spans="1:3">
      <c r="C73" s="179"/>
    </row>
    <row r="74" spans="1:3">
      <c r="C74" s="179"/>
    </row>
    <row r="75" spans="1:3">
      <c r="C75" s="180"/>
    </row>
    <row r="76" spans="1:3">
      <c r="C76" s="181"/>
    </row>
    <row r="77" spans="1:3">
      <c r="C77" s="112"/>
    </row>
    <row r="78" spans="1:3">
      <c r="C78" s="181"/>
    </row>
    <row r="79" spans="1:3">
      <c r="C79" s="181"/>
    </row>
    <row r="80" spans="1:3">
      <c r="C80" s="181"/>
    </row>
    <row r="81" spans="3:4">
      <c r="C81" s="181"/>
      <c r="D81" s="2"/>
    </row>
    <row r="82" spans="3:4">
      <c r="C82" s="112"/>
    </row>
    <row r="83" spans="3:4">
      <c r="C83" s="181"/>
    </row>
    <row r="84" spans="3:4">
      <c r="C84" s="178"/>
    </row>
    <row r="85" spans="3:4">
      <c r="C85" s="34"/>
    </row>
    <row r="86" spans="3:4">
      <c r="C86" s="34"/>
    </row>
    <row r="87" spans="3:4">
      <c r="C87" s="34"/>
    </row>
    <row r="88" spans="3:4">
      <c r="C88" s="178"/>
    </row>
    <row r="89" spans="3:4">
      <c r="C89" s="178"/>
    </row>
    <row r="90" spans="3:4">
      <c r="C90" s="178"/>
    </row>
    <row r="91" spans="3:4">
      <c r="C91" s="178"/>
    </row>
    <row r="92" spans="3:4">
      <c r="C92" s="178"/>
    </row>
    <row r="93" spans="3:4">
      <c r="C93" s="178"/>
    </row>
    <row r="94" spans="3:4">
      <c r="C94" s="178"/>
    </row>
    <row r="95" spans="3:4">
      <c r="C95" s="178"/>
    </row>
    <row r="96" spans="3:4">
      <c r="C96" s="178"/>
    </row>
    <row r="97" spans="3:3">
      <c r="C97" s="178"/>
    </row>
    <row r="98" spans="3:3">
      <c r="C98" s="178"/>
    </row>
    <row r="99" spans="3:3">
      <c r="C99" s="178"/>
    </row>
    <row r="100" spans="3:3">
      <c r="C100" s="178"/>
    </row>
    <row r="101" spans="3:3">
      <c r="C101" s="178"/>
    </row>
    <row r="102" spans="3:3">
      <c r="C102" s="178"/>
    </row>
    <row r="103" spans="3:3">
      <c r="C103" s="34"/>
    </row>
    <row r="104" spans="3:3">
      <c r="C104" s="34"/>
    </row>
    <row r="105" spans="3:3">
      <c r="C105" s="179"/>
    </row>
    <row r="106" spans="3:3">
      <c r="C106" s="179"/>
    </row>
    <row r="107" spans="3:3">
      <c r="C107" s="177"/>
    </row>
    <row r="108" spans="3:3">
      <c r="C108" s="74"/>
    </row>
    <row r="109" spans="3:3">
      <c r="C109" s="74"/>
    </row>
    <row r="110" spans="3:3">
      <c r="C110" s="74"/>
    </row>
    <row r="111" spans="3:3">
      <c r="C111" s="74"/>
    </row>
    <row r="112" spans="3:3">
      <c r="C112" s="74"/>
    </row>
    <row r="113" spans="3:3">
      <c r="C113" s="74"/>
    </row>
    <row r="114" spans="3:3">
      <c r="C114" s="74"/>
    </row>
    <row r="115" spans="3:3">
      <c r="C115" s="74"/>
    </row>
    <row r="116" spans="3:3">
      <c r="C116" s="74"/>
    </row>
    <row r="117" spans="3:3">
      <c r="C117" s="74"/>
    </row>
    <row r="118" spans="3:3">
      <c r="C118" s="178"/>
    </row>
    <row r="119" spans="3:3">
      <c r="C119" s="178"/>
    </row>
    <row r="120" spans="3:3">
      <c r="C120" s="178"/>
    </row>
    <row r="121" spans="3:3">
      <c r="C121" s="178"/>
    </row>
    <row r="122" spans="3:3">
      <c r="C122" s="178"/>
    </row>
    <row r="123" spans="3:3">
      <c r="C123" s="178"/>
    </row>
    <row r="124" spans="3:3">
      <c r="C124" s="178"/>
    </row>
    <row r="125" spans="3:3">
      <c r="C125" s="179"/>
    </row>
    <row r="126" spans="3:3">
      <c r="C126" s="179"/>
    </row>
    <row r="127" spans="3:3">
      <c r="C127" s="179"/>
    </row>
    <row r="128" spans="3:3">
      <c r="C128" s="64"/>
    </row>
    <row r="129" spans="3:4">
      <c r="C129" s="178"/>
    </row>
    <row r="130" spans="3:4">
      <c r="C130" s="178"/>
    </row>
    <row r="131" spans="3:4">
      <c r="C131" s="177"/>
    </row>
    <row r="132" spans="3:4">
      <c r="C132" s="74"/>
    </row>
    <row r="133" spans="3:4">
      <c r="C133" s="74"/>
      <c r="D133" s="169"/>
    </row>
    <row r="134" spans="3:4">
      <c r="C134" s="74"/>
      <c r="D134" s="170"/>
    </row>
    <row r="135" spans="3:4">
      <c r="C135" s="74"/>
    </row>
    <row r="136" spans="3:4">
      <c r="C136" s="179"/>
    </row>
    <row r="137" spans="3:4">
      <c r="C137" s="74"/>
    </row>
    <row r="138" spans="3:4">
      <c r="C138" s="179"/>
    </row>
    <row r="139" spans="3:4">
      <c r="C139" s="179"/>
    </row>
    <row r="140" spans="3:4">
      <c r="C140" s="179"/>
    </row>
    <row r="141" spans="3:4">
      <c r="C141" s="178"/>
    </row>
    <row r="142" spans="3:4">
      <c r="C142" s="179"/>
    </row>
    <row r="143" spans="3:4">
      <c r="C143" s="179"/>
    </row>
    <row r="144" spans="3:4">
      <c r="C144" s="179"/>
    </row>
    <row r="145" spans="3:3">
      <c r="C145" s="179"/>
    </row>
    <row r="146" spans="3:3">
      <c r="C146" s="34"/>
    </row>
    <row r="147" spans="3:3">
      <c r="C147" s="34"/>
    </row>
    <row r="148" spans="3:3">
      <c r="C148" s="34"/>
    </row>
    <row r="149" spans="3:3">
      <c r="C149" s="34"/>
    </row>
    <row r="150" spans="3:3">
      <c r="C150" s="34"/>
    </row>
    <row r="151" spans="3:3">
      <c r="C151" s="34"/>
    </row>
    <row r="152" spans="3:3">
      <c r="C152" s="34"/>
    </row>
    <row r="153" spans="3:3">
      <c r="C153" s="179"/>
    </row>
    <row r="154" spans="3:3">
      <c r="C154" s="179"/>
    </row>
    <row r="155" spans="3:3">
      <c r="C155" s="179"/>
    </row>
    <row r="156" spans="3:3">
      <c r="C156" s="178"/>
    </row>
    <row r="157" spans="3:3">
      <c r="C157" s="177"/>
    </row>
    <row r="158" spans="3:3">
      <c r="C158" s="74"/>
    </row>
    <row r="159" spans="3:3">
      <c r="C159" s="74"/>
    </row>
    <row r="160" spans="3:3">
      <c r="C160" s="74"/>
    </row>
    <row r="161" spans="3:3">
      <c r="C161" s="74"/>
    </row>
    <row r="162" spans="3:3">
      <c r="C162" s="74"/>
    </row>
    <row r="163" spans="3:3">
      <c r="C163" s="74"/>
    </row>
    <row r="164" spans="3:3">
      <c r="C164" s="74"/>
    </row>
    <row r="165" spans="3:3">
      <c r="C165" s="74"/>
    </row>
    <row r="166" spans="3:3">
      <c r="C166" s="74"/>
    </row>
    <row r="167" spans="3:3">
      <c r="C167" s="74"/>
    </row>
    <row r="168" spans="3:3">
      <c r="C168" s="74"/>
    </row>
    <row r="169" spans="3:3">
      <c r="C169" s="74"/>
    </row>
    <row r="170" spans="3:3">
      <c r="C170" s="178"/>
    </row>
    <row r="171" spans="3:3">
      <c r="C171" s="178"/>
    </row>
    <row r="172" spans="3:3">
      <c r="C172" s="178"/>
    </row>
    <row r="173" spans="3:3">
      <c r="C173" s="178"/>
    </row>
    <row r="174" spans="3:3">
      <c r="C174" s="179"/>
    </row>
    <row r="175" spans="3:3">
      <c r="C175" s="179"/>
    </row>
    <row r="176" spans="3:3">
      <c r="C176" s="179"/>
    </row>
    <row r="177" spans="3:5">
      <c r="C177" s="178"/>
    </row>
    <row r="178" spans="3:5">
      <c r="C178" s="178"/>
    </row>
    <row r="179" spans="3:5">
      <c r="C179" s="179"/>
    </row>
    <row r="180" spans="3:5">
      <c r="C180" s="179"/>
    </row>
    <row r="181" spans="3:5">
      <c r="C181" s="179"/>
    </row>
    <row r="182" spans="3:5">
      <c r="C182" s="179"/>
    </row>
    <row r="183" spans="3:5">
      <c r="C183" s="34"/>
    </row>
    <row r="184" spans="3:5">
      <c r="C184" s="34"/>
    </row>
    <row r="185" spans="3:5">
      <c r="C185" s="34"/>
    </row>
    <row r="186" spans="3:5">
      <c r="C186" s="34"/>
    </row>
    <row r="187" spans="3:5">
      <c r="C187" s="34"/>
    </row>
    <row r="188" spans="3:5">
      <c r="C188" s="34"/>
    </row>
    <row r="189" spans="3:5">
      <c r="C189" s="34"/>
    </row>
    <row r="190" spans="3:5">
      <c r="C190" s="178"/>
    </row>
    <row r="191" spans="3:5">
      <c r="C191" s="178"/>
    </row>
    <row r="192" spans="3:5">
      <c r="C192" s="178"/>
      <c r="E192" s="20"/>
    </row>
    <row r="193" spans="1:5">
      <c r="C193" s="179"/>
      <c r="E193" s="20"/>
    </row>
    <row r="194" spans="1:5">
      <c r="C194" s="179"/>
      <c r="E194" s="20"/>
    </row>
    <row r="195" spans="1:5">
      <c r="C195" s="64"/>
    </row>
    <row r="196" spans="1:5">
      <c r="C196" s="179"/>
    </row>
    <row r="197" spans="1:5">
      <c r="C197" s="179"/>
    </row>
    <row r="198" spans="1:5">
      <c r="A198" s="30"/>
      <c r="B198" s="30"/>
      <c r="C198" s="182"/>
    </row>
    <row r="199" spans="1:5">
      <c r="A199" s="30"/>
      <c r="B199" s="30"/>
      <c r="C199" s="178"/>
    </row>
    <row r="200" spans="1:5">
      <c r="A200" s="30"/>
      <c r="B200" s="30"/>
      <c r="C200" s="179"/>
    </row>
    <row r="201" spans="1:5">
      <c r="A201" s="30"/>
      <c r="B201" s="30"/>
      <c r="C201" s="179"/>
    </row>
    <row r="202" spans="1:5">
      <c r="A202" s="30"/>
      <c r="B202" s="30"/>
      <c r="C202" s="179"/>
    </row>
    <row r="203" spans="1:5">
      <c r="A203" s="30"/>
      <c r="B203" s="30"/>
      <c r="C203" s="179"/>
    </row>
    <row r="204" spans="1:5">
      <c r="A204" s="30"/>
      <c r="B204" s="30"/>
      <c r="C204" s="179"/>
    </row>
    <row r="205" spans="1:5">
      <c r="A205" s="30"/>
      <c r="B205" s="30"/>
      <c r="C205" s="179"/>
    </row>
    <row r="206" spans="1:5">
      <c r="A206" s="30"/>
      <c r="B206" s="30"/>
      <c r="C206" s="179"/>
    </row>
    <row r="207" spans="1:5">
      <c r="A207" s="133"/>
      <c r="B207" s="133"/>
      <c r="C207" s="64"/>
    </row>
    <row r="208" spans="1:5">
      <c r="C208" s="179"/>
    </row>
    <row r="212" spans="3:3">
      <c r="C212" s="64"/>
    </row>
    <row r="213" spans="3:3">
      <c r="C213" s="179"/>
    </row>
    <row r="214" spans="3:3">
      <c r="C214" s="181"/>
    </row>
    <row r="215" spans="3:3">
      <c r="C215" s="181"/>
    </row>
    <row r="216" spans="3:3">
      <c r="C216" s="181"/>
    </row>
    <row r="217" spans="3:3">
      <c r="C217" s="64"/>
    </row>
    <row r="218" spans="3:3">
      <c r="C218" s="179"/>
    </row>
    <row r="219" spans="3:3">
      <c r="C219" s="181"/>
    </row>
    <row r="220" spans="3:3">
      <c r="C220" s="181"/>
    </row>
    <row r="221" spans="3:3">
      <c r="C221" s="181"/>
    </row>
    <row r="222" spans="3:3">
      <c r="C222" s="181"/>
    </row>
    <row r="223" spans="3:3">
      <c r="C223" s="181"/>
    </row>
    <row r="224" spans="3:3">
      <c r="C224" s="181"/>
    </row>
    <row r="225" spans="3:3">
      <c r="C225" s="181"/>
    </row>
    <row r="226" spans="3:3">
      <c r="C226" s="181"/>
    </row>
    <row r="227" spans="3:3">
      <c r="C227" s="181"/>
    </row>
    <row r="228" spans="3:3">
      <c r="C228" s="184"/>
    </row>
    <row r="229" spans="3:3">
      <c r="C229" s="184"/>
    </row>
    <row r="230" spans="3:3">
      <c r="C230" s="184"/>
    </row>
    <row r="231" spans="3:3">
      <c r="C231" s="184"/>
    </row>
    <row r="232" spans="3:3">
      <c r="C232" s="184"/>
    </row>
  </sheetData>
  <pageMargins left="0.7" right="0.7" top="0.75" bottom="0.75" header="0.3" footer="0.3"/>
  <pageSetup orientation="portrait" horizontalDpi="4294967292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41"/>
  <sheetViews>
    <sheetView workbookViewId="0">
      <selection activeCell="B33" sqref="B33"/>
    </sheetView>
  </sheetViews>
  <sheetFormatPr defaultRowHeight="15"/>
  <cols>
    <col min="1" max="1" width="9.42578125" style="118" customWidth="1"/>
    <col min="2" max="2" width="36.42578125" customWidth="1"/>
    <col min="3" max="3" width="11.5703125" customWidth="1"/>
    <col min="4" max="4" width="22.5703125" style="117" customWidth="1"/>
    <col min="5" max="5" width="23.7109375" style="117" customWidth="1"/>
  </cols>
  <sheetData>
    <row r="1" spans="1:16" ht="12.75" customHeight="1">
      <c r="A1" s="30" t="s">
        <v>597</v>
      </c>
      <c r="B1" s="31"/>
      <c r="C1" s="124"/>
      <c r="D1" s="4"/>
      <c r="E1" s="4"/>
      <c r="F1" s="3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ht="12.75" customHeight="1">
      <c r="A2" s="30" t="s">
        <v>649</v>
      </c>
      <c r="B2" s="31"/>
      <c r="C2" s="124"/>
      <c r="D2" s="4"/>
      <c r="E2" s="4"/>
      <c r="F2" s="3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6" ht="12.75" customHeight="1">
      <c r="A3" s="30"/>
      <c r="B3" s="31"/>
      <c r="C3" s="124"/>
      <c r="D3" s="4"/>
      <c r="E3" s="4"/>
      <c r="F3" s="3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ht="12.75" customHeight="1">
      <c r="A4" s="28" t="s">
        <v>592</v>
      </c>
      <c r="B4" s="126" t="s">
        <v>593</v>
      </c>
      <c r="C4" s="127" t="s">
        <v>594</v>
      </c>
      <c r="D4" s="127" t="s">
        <v>595</v>
      </c>
      <c r="E4" s="127" t="s">
        <v>596</v>
      </c>
      <c r="F4" s="3"/>
      <c r="G4" s="25"/>
      <c r="H4" s="25"/>
      <c r="I4" s="25"/>
      <c r="J4" s="25"/>
      <c r="K4" s="25"/>
      <c r="L4" s="25"/>
      <c r="M4" s="25"/>
      <c r="N4" s="25"/>
      <c r="O4" s="25"/>
      <c r="P4" s="25"/>
    </row>
    <row r="5" spans="1:16" ht="12.75" customHeight="1">
      <c r="A5" s="30">
        <v>1</v>
      </c>
      <c r="B5" s="30" t="s">
        <v>646</v>
      </c>
      <c r="C5" s="124" t="s">
        <v>598</v>
      </c>
      <c r="D5" s="4" t="s">
        <v>394</v>
      </c>
      <c r="E5" s="128">
        <v>2.4199999999999998E-3</v>
      </c>
      <c r="F5" s="3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ht="12.75" customHeight="1">
      <c r="A6" s="30"/>
      <c r="B6" s="31"/>
      <c r="C6" s="124" t="s">
        <v>599</v>
      </c>
      <c r="D6" s="4" t="s">
        <v>394</v>
      </c>
      <c r="E6" s="128">
        <v>2.4199999999999998E-3</v>
      </c>
      <c r="F6" s="3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ht="12.75" customHeight="1">
      <c r="A7" s="30"/>
      <c r="B7" s="30" t="s">
        <v>602</v>
      </c>
      <c r="C7" s="124" t="s">
        <v>600</v>
      </c>
      <c r="D7" s="4" t="s">
        <v>601</v>
      </c>
      <c r="E7" s="128" t="s">
        <v>587</v>
      </c>
      <c r="F7" s="3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16" ht="12.75" customHeight="1">
      <c r="A8" s="30"/>
      <c r="B8" s="30" t="s">
        <v>605</v>
      </c>
      <c r="C8" s="124" t="s">
        <v>603</v>
      </c>
      <c r="D8" s="4" t="s">
        <v>604</v>
      </c>
      <c r="E8" s="128" t="s">
        <v>590</v>
      </c>
      <c r="F8" s="3"/>
      <c r="G8" s="25"/>
      <c r="H8" s="114"/>
      <c r="I8" s="25"/>
      <c r="J8" s="25"/>
      <c r="K8" s="25"/>
      <c r="L8" s="25"/>
      <c r="M8" s="25"/>
      <c r="N8" s="25"/>
      <c r="O8" s="25"/>
      <c r="P8" s="25"/>
    </row>
    <row r="9" spans="1:16" ht="12.75" customHeight="1">
      <c r="A9" s="30"/>
      <c r="B9" s="30" t="s">
        <v>607</v>
      </c>
      <c r="C9" s="124" t="s">
        <v>606</v>
      </c>
      <c r="D9" s="4">
        <v>44.7</v>
      </c>
      <c r="E9" s="122">
        <v>28.1</v>
      </c>
      <c r="F9" s="3"/>
      <c r="G9" s="25"/>
      <c r="H9" s="114"/>
      <c r="I9" s="25"/>
      <c r="J9" s="25"/>
      <c r="K9" s="25"/>
      <c r="L9" s="25"/>
      <c r="M9" s="25"/>
      <c r="N9" s="25"/>
      <c r="O9" s="25"/>
      <c r="P9" s="25"/>
    </row>
    <row r="10" spans="1:16" ht="12.75" customHeight="1">
      <c r="A10" s="30"/>
      <c r="B10" s="30" t="s">
        <v>610</v>
      </c>
      <c r="C10" s="124" t="s">
        <v>608</v>
      </c>
      <c r="D10" s="4" t="s">
        <v>609</v>
      </c>
      <c r="E10" s="128" t="s">
        <v>591</v>
      </c>
      <c r="F10" s="3"/>
      <c r="G10" s="25"/>
      <c r="H10" s="114"/>
      <c r="I10" s="25"/>
      <c r="J10" s="25"/>
      <c r="K10" s="25"/>
      <c r="L10" s="25"/>
      <c r="M10" s="25"/>
      <c r="N10" s="25"/>
      <c r="O10" s="25"/>
      <c r="P10" s="25"/>
    </row>
    <row r="11" spans="1:16" ht="12.75" customHeight="1">
      <c r="A11" s="30"/>
      <c r="B11" s="30" t="s">
        <v>647</v>
      </c>
      <c r="C11" s="124" t="s">
        <v>619</v>
      </c>
      <c r="D11" s="124" t="s">
        <v>648</v>
      </c>
      <c r="E11" s="124" t="s">
        <v>647</v>
      </c>
      <c r="F11" s="3"/>
      <c r="G11" s="25"/>
      <c r="H11" s="114"/>
      <c r="I11" s="25"/>
      <c r="J11" s="25"/>
      <c r="K11" s="25"/>
      <c r="L11" s="25"/>
      <c r="M11" s="25"/>
      <c r="N11" s="25"/>
      <c r="O11" s="25"/>
      <c r="P11" s="25"/>
    </row>
    <row r="12" spans="1:16" ht="12.75" customHeight="1">
      <c r="A12" s="133"/>
      <c r="B12" s="30" t="s">
        <v>622</v>
      </c>
      <c r="C12" s="124" t="s">
        <v>620</v>
      </c>
      <c r="D12" s="4" t="s">
        <v>621</v>
      </c>
      <c r="E12" s="128" t="s">
        <v>589</v>
      </c>
      <c r="F12" s="3"/>
      <c r="G12" s="25"/>
      <c r="H12" s="114"/>
      <c r="I12" s="25"/>
      <c r="J12" s="25"/>
      <c r="K12" s="25"/>
      <c r="L12" s="25"/>
      <c r="M12" s="25"/>
      <c r="N12" s="25"/>
      <c r="O12" s="25"/>
      <c r="P12" s="25"/>
    </row>
    <row r="13" spans="1:16" ht="12.75" customHeight="1">
      <c r="A13" s="30"/>
      <c r="B13" s="30" t="s">
        <v>636</v>
      </c>
      <c r="C13" s="124" t="s">
        <v>623</v>
      </c>
      <c r="D13" s="4">
        <v>50.4</v>
      </c>
      <c r="E13" s="122">
        <v>56.5</v>
      </c>
      <c r="F13" s="30"/>
      <c r="G13" s="25"/>
      <c r="H13" s="114"/>
      <c r="I13" s="25"/>
      <c r="J13" s="25"/>
      <c r="K13" s="25"/>
      <c r="L13" s="25"/>
      <c r="M13" s="25"/>
      <c r="N13" s="25"/>
      <c r="O13" s="25"/>
      <c r="P13" s="25"/>
    </row>
    <row r="14" spans="1:16" ht="12.75" customHeight="1">
      <c r="A14" s="30"/>
      <c r="B14" s="30" t="s">
        <v>628</v>
      </c>
      <c r="C14" s="124" t="s">
        <v>631</v>
      </c>
      <c r="D14" s="4" t="s">
        <v>535</v>
      </c>
      <c r="E14" s="122" t="s">
        <v>632</v>
      </c>
      <c r="F14" s="30"/>
      <c r="G14" s="25"/>
      <c r="H14" s="114"/>
      <c r="I14" s="25"/>
      <c r="J14" s="25"/>
      <c r="K14" s="25"/>
      <c r="L14" s="25"/>
      <c r="M14" s="25"/>
      <c r="N14" s="25"/>
      <c r="O14" s="25"/>
      <c r="P14" s="25"/>
    </row>
    <row r="15" spans="1:16" ht="12.75" customHeight="1">
      <c r="A15" s="30"/>
      <c r="B15" s="30" t="s">
        <v>629</v>
      </c>
      <c r="C15" s="124" t="s">
        <v>630</v>
      </c>
      <c r="D15" s="4">
        <v>0.62</v>
      </c>
      <c r="E15" s="121">
        <v>0.59</v>
      </c>
      <c r="F15" s="30"/>
      <c r="G15" s="25"/>
      <c r="H15" s="114"/>
      <c r="I15" s="25"/>
      <c r="J15" s="25"/>
      <c r="K15" s="25"/>
      <c r="L15" s="25"/>
      <c r="M15" s="25"/>
      <c r="N15" s="25"/>
      <c r="O15" s="25"/>
      <c r="P15" s="25"/>
    </row>
    <row r="16" spans="1:16" ht="12.75" customHeight="1">
      <c r="A16" s="30"/>
      <c r="B16" s="30" t="s">
        <v>641</v>
      </c>
      <c r="C16" s="124" t="s">
        <v>642</v>
      </c>
      <c r="D16" s="4" t="s">
        <v>536</v>
      </c>
      <c r="E16" s="121" t="s">
        <v>643</v>
      </c>
      <c r="F16" s="30"/>
      <c r="G16" s="25"/>
      <c r="H16" s="114"/>
      <c r="I16" s="25"/>
      <c r="J16" s="25"/>
      <c r="K16" s="25"/>
      <c r="L16" s="25"/>
      <c r="M16" s="25"/>
      <c r="N16" s="25"/>
      <c r="O16" s="25"/>
      <c r="P16" s="25"/>
    </row>
    <row r="17" spans="1:16" ht="12.75" customHeight="1">
      <c r="A17" s="30"/>
      <c r="B17" s="30" t="s">
        <v>644</v>
      </c>
      <c r="C17" s="124" t="s">
        <v>645</v>
      </c>
      <c r="D17" s="4">
        <v>0.62</v>
      </c>
      <c r="E17" s="121">
        <v>0.59</v>
      </c>
      <c r="F17" s="30"/>
      <c r="G17" s="25"/>
      <c r="H17" s="114"/>
      <c r="I17" s="25"/>
      <c r="J17" s="25"/>
      <c r="K17" s="25"/>
      <c r="L17" s="25"/>
      <c r="M17" s="25"/>
      <c r="N17" s="25"/>
      <c r="O17" s="25"/>
      <c r="P17" s="25"/>
    </row>
    <row r="18" spans="1:16" ht="12.75" customHeight="1">
      <c r="A18" s="30">
        <v>2</v>
      </c>
      <c r="B18" s="129" t="s">
        <v>618</v>
      </c>
      <c r="C18" s="124" t="s">
        <v>616</v>
      </c>
      <c r="D18" s="4" t="s">
        <v>617</v>
      </c>
      <c r="E18" s="122" t="s">
        <v>586</v>
      </c>
      <c r="F18" s="30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12.75" customHeight="1">
      <c r="A19" s="30">
        <v>5</v>
      </c>
      <c r="B19" s="31" t="s">
        <v>624</v>
      </c>
      <c r="C19" s="124" t="s">
        <v>611</v>
      </c>
      <c r="D19" s="124">
        <v>24.8</v>
      </c>
      <c r="E19" s="124">
        <v>26.4</v>
      </c>
      <c r="F19" s="1"/>
      <c r="G19" s="25"/>
      <c r="H19" s="25"/>
      <c r="I19" s="25"/>
      <c r="J19" s="25"/>
      <c r="K19" s="25"/>
      <c r="L19" s="25"/>
      <c r="M19" s="25"/>
      <c r="N19" s="25"/>
      <c r="O19" s="25"/>
      <c r="P19" s="25"/>
    </row>
    <row r="20" spans="1:16" ht="12.75" customHeight="1">
      <c r="A20" s="30"/>
      <c r="B20" s="31" t="s">
        <v>625</v>
      </c>
      <c r="C20" s="124" t="s">
        <v>612</v>
      </c>
      <c r="D20" s="124">
        <v>49.6</v>
      </c>
      <c r="E20" s="124">
        <v>52.8</v>
      </c>
      <c r="F20" s="1"/>
      <c r="G20" s="114"/>
      <c r="H20" s="25"/>
      <c r="I20" s="25"/>
      <c r="J20" s="25"/>
      <c r="K20" s="25"/>
      <c r="L20" s="25"/>
      <c r="M20" s="25"/>
      <c r="N20" s="25"/>
      <c r="O20" s="25"/>
      <c r="P20" s="25"/>
    </row>
    <row r="21" spans="1:16" ht="12.75" customHeight="1">
      <c r="A21" s="30"/>
      <c r="B21" s="30" t="s">
        <v>640</v>
      </c>
      <c r="C21" s="124" t="s">
        <v>613</v>
      </c>
      <c r="D21" s="124">
        <v>32</v>
      </c>
      <c r="E21" s="124">
        <v>34</v>
      </c>
      <c r="F21" s="1"/>
      <c r="H21" s="25"/>
      <c r="I21" s="25"/>
      <c r="J21" s="25"/>
      <c r="K21" s="25"/>
      <c r="L21" s="25"/>
      <c r="M21" s="25"/>
      <c r="N21" s="25"/>
      <c r="O21" s="25"/>
      <c r="P21" s="25"/>
    </row>
    <row r="22" spans="1:16" ht="12.75" customHeight="1">
      <c r="A22" s="30"/>
      <c r="B22" s="30" t="s">
        <v>626</v>
      </c>
      <c r="C22" s="124" t="s">
        <v>614</v>
      </c>
      <c r="D22" s="124">
        <v>437</v>
      </c>
      <c r="E22" s="124">
        <v>412</v>
      </c>
      <c r="F22" s="1"/>
      <c r="G22" s="114"/>
      <c r="H22" s="25"/>
      <c r="I22" s="25"/>
      <c r="J22" s="25"/>
      <c r="K22" s="25"/>
      <c r="L22" s="25"/>
      <c r="M22" s="25"/>
      <c r="N22" s="25"/>
      <c r="O22" s="25"/>
      <c r="P22" s="25"/>
    </row>
    <row r="23" spans="1:16" ht="12.75" customHeight="1">
      <c r="A23" s="29"/>
      <c r="B23" s="29" t="s">
        <v>627</v>
      </c>
      <c r="C23" s="76" t="s">
        <v>615</v>
      </c>
      <c r="D23" s="76">
        <v>769</v>
      </c>
      <c r="E23" s="76">
        <v>744</v>
      </c>
      <c r="F23" s="3"/>
      <c r="G23" s="114"/>
      <c r="H23" s="25"/>
      <c r="I23" s="25"/>
      <c r="J23" s="25"/>
      <c r="K23" s="25"/>
      <c r="L23" s="25"/>
      <c r="M23" s="25"/>
      <c r="N23" s="25"/>
      <c r="O23" s="25"/>
      <c r="P23" s="25"/>
    </row>
    <row r="24" spans="1:16" ht="12.75" customHeight="1">
      <c r="A24" s="130"/>
      <c r="B24" s="6" t="s">
        <v>633</v>
      </c>
      <c r="C24" s="123" t="s">
        <v>634</v>
      </c>
      <c r="D24" s="123" t="s">
        <v>394</v>
      </c>
      <c r="E24" s="123" t="s">
        <v>394</v>
      </c>
      <c r="F24" s="3"/>
      <c r="G24" s="114"/>
      <c r="H24" s="25"/>
      <c r="I24" s="25"/>
      <c r="J24" s="25"/>
      <c r="K24" s="25"/>
      <c r="L24" s="25"/>
      <c r="M24" s="25"/>
      <c r="N24" s="25"/>
      <c r="O24" s="25"/>
      <c r="P24" s="25"/>
    </row>
    <row r="25" spans="1:16" ht="12.75" customHeight="1">
      <c r="A25" s="29"/>
      <c r="B25" s="130" t="s">
        <v>638</v>
      </c>
      <c r="C25" s="76" t="s">
        <v>635</v>
      </c>
      <c r="D25" s="123">
        <v>166.2</v>
      </c>
      <c r="E25" s="123">
        <v>110.8</v>
      </c>
      <c r="F25" s="3"/>
      <c r="H25" s="25"/>
      <c r="I25" s="25"/>
      <c r="J25" s="25"/>
      <c r="K25" s="25"/>
      <c r="L25" s="25"/>
      <c r="M25" s="25"/>
      <c r="N25" s="25"/>
      <c r="O25" s="25"/>
      <c r="P25" s="25"/>
    </row>
    <row r="26" spans="1:16" ht="12.75" customHeight="1">
      <c r="A26" s="32"/>
      <c r="B26" s="32" t="s">
        <v>637</v>
      </c>
      <c r="C26" s="24" t="s">
        <v>639</v>
      </c>
      <c r="D26" s="131">
        <v>81.3</v>
      </c>
      <c r="E26" s="131">
        <v>54.2</v>
      </c>
      <c r="F26" s="3"/>
      <c r="H26" s="25"/>
      <c r="I26" s="25"/>
      <c r="J26" s="25"/>
      <c r="K26" s="25"/>
      <c r="L26" s="25"/>
      <c r="M26" s="25"/>
      <c r="N26" s="25"/>
      <c r="O26" s="25"/>
      <c r="P26" s="25"/>
    </row>
    <row r="27" spans="1:16" ht="12.75" customHeight="1">
      <c r="A27" s="31"/>
      <c r="B27" s="31"/>
      <c r="C27" s="124"/>
      <c r="D27" s="4"/>
      <c r="E27" s="4"/>
      <c r="F27" s="3"/>
      <c r="H27" s="25"/>
      <c r="I27" s="25"/>
      <c r="J27" s="25"/>
      <c r="K27" s="25"/>
      <c r="L27" s="25"/>
      <c r="M27" s="25"/>
      <c r="N27" s="25"/>
      <c r="O27" s="25"/>
      <c r="P27" s="25"/>
    </row>
    <row r="28" spans="1:16" ht="12.75" customHeight="1">
      <c r="A28" s="30"/>
      <c r="B28" s="31"/>
      <c r="C28" s="124"/>
      <c r="D28" s="4"/>
      <c r="E28" s="4"/>
      <c r="F28" s="3"/>
      <c r="H28" s="25"/>
      <c r="I28" s="25"/>
      <c r="J28" s="25"/>
      <c r="K28" s="25"/>
      <c r="L28" s="25"/>
      <c r="M28" s="25"/>
      <c r="N28" s="25"/>
      <c r="O28" s="25"/>
      <c r="P28" s="25"/>
    </row>
    <row r="29" spans="1:16" ht="12.75" customHeight="1">
      <c r="A29" s="31"/>
      <c r="B29" s="31"/>
      <c r="C29" s="124"/>
      <c r="D29" s="4"/>
      <c r="E29" s="4"/>
      <c r="F29" s="3"/>
      <c r="G29" s="25"/>
      <c r="H29" s="25"/>
      <c r="I29" s="25"/>
      <c r="J29" s="25"/>
      <c r="K29" s="25"/>
      <c r="L29" s="25"/>
      <c r="M29" s="25"/>
      <c r="N29" s="25"/>
      <c r="O29" s="25"/>
      <c r="P29" s="25"/>
    </row>
    <row r="30" spans="1:16" ht="12.75" customHeight="1">
      <c r="A30" s="30"/>
      <c r="B30" s="31"/>
      <c r="C30" s="124"/>
      <c r="D30" s="4"/>
      <c r="E30" s="4"/>
      <c r="F30" s="3"/>
      <c r="H30" s="25"/>
      <c r="I30" s="25"/>
      <c r="J30" s="25"/>
      <c r="K30" s="25"/>
      <c r="L30" s="25"/>
      <c r="M30" s="25"/>
      <c r="N30" s="25"/>
      <c r="O30" s="25"/>
      <c r="P30" s="25"/>
    </row>
    <row r="31" spans="1:16">
      <c r="A31" s="132"/>
      <c r="B31" s="31"/>
      <c r="C31" s="124"/>
      <c r="D31" s="4"/>
      <c r="E31" s="4"/>
      <c r="F31" s="3"/>
      <c r="H31" s="25"/>
      <c r="I31" s="25"/>
      <c r="J31" s="25"/>
      <c r="K31" s="25"/>
      <c r="L31" s="25"/>
      <c r="M31" s="25"/>
      <c r="N31" s="25"/>
      <c r="O31" s="25"/>
      <c r="P31" s="25"/>
    </row>
    <row r="32" spans="1:16">
      <c r="A32" s="30"/>
      <c r="B32" s="31"/>
      <c r="C32" s="124"/>
      <c r="D32" s="4"/>
      <c r="E32" s="4"/>
      <c r="F32" s="3"/>
      <c r="H32" s="25"/>
      <c r="I32" s="25"/>
      <c r="J32" s="25"/>
      <c r="K32" s="25"/>
      <c r="L32" s="25"/>
      <c r="M32" s="25"/>
      <c r="N32" s="25"/>
      <c r="O32" s="25"/>
      <c r="P32" s="25"/>
    </row>
    <row r="33" spans="1:16">
      <c r="A33" s="114"/>
      <c r="B33" s="27"/>
      <c r="C33" s="115"/>
      <c r="D33" s="116"/>
      <c r="E33" s="116"/>
      <c r="F33" s="25"/>
      <c r="H33" s="25"/>
      <c r="I33" s="25"/>
      <c r="J33" s="25"/>
      <c r="K33" s="25"/>
      <c r="L33" s="25"/>
      <c r="M33" s="25"/>
      <c r="N33" s="25"/>
      <c r="O33" s="25"/>
      <c r="P33" s="25"/>
    </row>
    <row r="34" spans="1:16">
      <c r="A34" s="114"/>
      <c r="B34" s="27"/>
      <c r="C34" s="115"/>
      <c r="D34" s="116"/>
      <c r="E34" s="116"/>
      <c r="F34" s="25"/>
      <c r="H34" s="25"/>
      <c r="I34" s="25"/>
      <c r="J34" s="25"/>
      <c r="K34" s="25"/>
      <c r="L34" s="25"/>
      <c r="M34" s="25"/>
      <c r="N34" s="25"/>
      <c r="O34" s="25"/>
      <c r="P34" s="25"/>
    </row>
    <row r="35" spans="1:16">
      <c r="A35" s="114"/>
      <c r="B35" s="27"/>
      <c r="C35" s="115"/>
      <c r="D35" s="116"/>
      <c r="E35" s="116"/>
      <c r="F35" s="25"/>
      <c r="H35" s="25"/>
      <c r="I35" s="25"/>
      <c r="J35" s="25"/>
      <c r="K35" s="25"/>
      <c r="L35" s="25"/>
      <c r="M35" s="25"/>
      <c r="N35" s="25"/>
      <c r="O35" s="25"/>
      <c r="P35" s="25"/>
    </row>
    <row r="36" spans="1:16">
      <c r="A36" s="114"/>
      <c r="B36" s="27"/>
      <c r="C36" s="115"/>
      <c r="D36" s="116"/>
      <c r="E36" s="116"/>
      <c r="F36" s="25"/>
      <c r="H36" s="25"/>
      <c r="I36" s="25"/>
      <c r="J36" s="25"/>
      <c r="K36" s="25"/>
      <c r="L36" s="25"/>
      <c r="M36" s="25"/>
      <c r="N36" s="25"/>
      <c r="O36" s="25"/>
      <c r="P36" s="25"/>
    </row>
    <row r="37" spans="1:16">
      <c r="A37" s="27"/>
      <c r="B37" s="27"/>
      <c r="C37" s="115"/>
      <c r="D37" s="116"/>
      <c r="E37" s="116"/>
      <c r="F37" s="25"/>
      <c r="H37" s="25"/>
      <c r="I37" s="25"/>
      <c r="J37" s="25"/>
      <c r="K37" s="25"/>
      <c r="L37" s="25"/>
      <c r="M37" s="25"/>
      <c r="N37" s="25"/>
      <c r="O37" s="25"/>
      <c r="P37" s="25"/>
    </row>
    <row r="38" spans="1:16">
      <c r="A38" s="27"/>
      <c r="B38" s="27"/>
      <c r="C38" s="115"/>
      <c r="D38" s="116"/>
      <c r="E38" s="116"/>
      <c r="F38" s="25"/>
      <c r="H38" s="25"/>
      <c r="I38" s="25"/>
      <c r="J38" s="25"/>
      <c r="K38" s="25"/>
      <c r="L38" s="25"/>
      <c r="M38" s="25"/>
      <c r="N38" s="25"/>
      <c r="O38" s="25"/>
      <c r="P38" s="25"/>
    </row>
    <row r="39" spans="1:16">
      <c r="A39" s="27"/>
      <c r="B39" s="27"/>
      <c r="C39" s="115"/>
      <c r="D39" s="116"/>
      <c r="E39" s="116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</row>
    <row r="40" spans="1:16">
      <c r="A40" s="27"/>
      <c r="B40" s="27"/>
      <c r="C40" s="115"/>
      <c r="D40" s="116"/>
      <c r="E40" s="116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</row>
    <row r="41" spans="1:16">
      <c r="A41" s="27"/>
      <c r="B41" s="27"/>
      <c r="C41" s="115"/>
      <c r="D41" s="116"/>
      <c r="E41" s="116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1</vt:lpstr>
      <vt:lpstr>Table 2</vt:lpstr>
      <vt:lpstr>Table 3</vt:lpstr>
      <vt:lpstr>Table 4</vt:lpstr>
      <vt:lpstr>Table 5</vt:lpstr>
      <vt:lpstr>Version 2 Update Information</vt:lpstr>
      <vt:lpstr>Version 1 Update Information</vt:lpstr>
    </vt:vector>
  </TitlesOfParts>
  <Company>Forest Service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sakagi</dc:creator>
  <cp:lastModifiedBy>sakagi</cp:lastModifiedBy>
  <cp:lastPrinted>2011-03-24T17:10:28Z</cp:lastPrinted>
  <dcterms:created xsi:type="dcterms:W3CDTF">2010-02-08T16:35:24Z</dcterms:created>
  <dcterms:modified xsi:type="dcterms:W3CDTF">2011-04-27T20:37:41Z</dcterms:modified>
</cp:coreProperties>
</file>